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02\Documents\FINANCIJSKA IZVJEŠĆA\2023\06-2023\"/>
    </mc:Choice>
  </mc:AlternateContent>
  <xr:revisionPtr revIDLastSave="0" documentId="13_ncr:1_{70055052-340A-4201-A483-30E9C1B0FA0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5" i="8" l="1"/>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B285" i="9" s="1"/>
  <c r="H284" i="9"/>
  <c r="G284" i="9"/>
  <c r="E284" i="9" s="1"/>
  <c r="B284" i="9" s="1"/>
  <c r="F284" i="9"/>
  <c r="H283" i="9"/>
  <c r="E283" i="9" s="1"/>
  <c r="B283" i="9" s="1"/>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E272" i="9" s="1"/>
  <c r="B272" i="9" s="1"/>
  <c r="H272" i="9"/>
  <c r="F272" i="9"/>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B226" i="9" s="1"/>
  <c r="M225" i="9"/>
  <c r="F225" i="9" s="1"/>
  <c r="B225" i="9" s="1"/>
  <c r="L225" i="9"/>
  <c r="E225" i="9"/>
  <c r="M224" i="9"/>
  <c r="L224" i="9"/>
  <c r="F224" i="9" s="1"/>
  <c r="E224" i="9"/>
  <c r="M223" i="9"/>
  <c r="L223" i="9"/>
  <c r="F223" i="9"/>
  <c r="B223" i="9" s="1"/>
  <c r="E223" i="9"/>
  <c r="M222" i="9"/>
  <c r="L222" i="9"/>
  <c r="F222" i="9" s="1"/>
  <c r="E222" i="9"/>
  <c r="M221" i="9"/>
  <c r="F221" i="9" s="1"/>
  <c r="L221" i="9"/>
  <c r="E221" i="9"/>
  <c r="B221" i="9"/>
  <c r="M220" i="9"/>
  <c r="L220" i="9"/>
  <c r="E220" i="9"/>
  <c r="M219" i="9"/>
  <c r="F219" i="9" s="1"/>
  <c r="B219" i="9" s="1"/>
  <c r="L219" i="9"/>
  <c r="E219" i="9"/>
  <c r="M218" i="9"/>
  <c r="L218" i="9"/>
  <c r="F218" i="9" s="1"/>
  <c r="E218" i="9"/>
  <c r="M217" i="9"/>
  <c r="F217" i="9" s="1"/>
  <c r="B217" i="9" s="1"/>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E76" i="9" s="1"/>
  <c r="B76" i="9" s="1"/>
  <c r="G76" i="9"/>
  <c r="F76" i="9"/>
  <c r="H75" i="9"/>
  <c r="G75" i="9"/>
  <c r="F75" i="9"/>
  <c r="E75" i="9"/>
  <c r="B75" i="9" s="1"/>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G43" i="9"/>
  <c r="F43" i="9"/>
  <c r="H42" i="9"/>
  <c r="G42" i="9"/>
  <c r="F42" i="9"/>
  <c r="E42" i="9"/>
  <c r="B42" i="9" s="1"/>
  <c r="H41" i="9"/>
  <c r="G41" i="9"/>
  <c r="F41" i="9"/>
  <c r="E41" i="9"/>
  <c r="B41" i="9" s="1"/>
  <c r="H40" i="9"/>
  <c r="G40" i="9"/>
  <c r="F40" i="9"/>
  <c r="H39" i="9"/>
  <c r="G39" i="9"/>
  <c r="F39" i="9"/>
  <c r="H38" i="9"/>
  <c r="E38" i="9" s="1"/>
  <c r="B38" i="9" s="1"/>
  <c r="G38" i="9"/>
  <c r="F38" i="9"/>
  <c r="H37" i="9"/>
  <c r="E37" i="9" s="1"/>
  <c r="B37" i="9" s="1"/>
  <c r="G37" i="9"/>
  <c r="F37" i="9"/>
  <c r="H36" i="9"/>
  <c r="G36" i="9"/>
  <c r="E36" i="9" s="1"/>
  <c r="B36" i="9" s="1"/>
  <c r="F36" i="9"/>
  <c r="H35" i="9"/>
  <c r="G35" i="9"/>
  <c r="F35" i="9"/>
  <c r="H34" i="9"/>
  <c r="G34" i="9"/>
  <c r="F34" i="9"/>
  <c r="E34" i="9"/>
  <c r="B34" i="9" s="1"/>
  <c r="H33" i="9"/>
  <c r="E33" i="9" s="1"/>
  <c r="B33" i="9" s="1"/>
  <c r="G33" i="9"/>
  <c r="F33" i="9"/>
  <c r="H32" i="9"/>
  <c r="G32" i="9"/>
  <c r="F32" i="9"/>
  <c r="H31" i="9"/>
  <c r="G31" i="9"/>
  <c r="E31" i="9" s="1"/>
  <c r="B31" i="9" s="1"/>
  <c r="F31" i="9"/>
  <c r="H30" i="9"/>
  <c r="G30" i="9"/>
  <c r="F30" i="9"/>
  <c r="E30" i="9"/>
  <c r="B30" i="9" s="1"/>
  <c r="H29" i="9"/>
  <c r="G29" i="9"/>
  <c r="F29" i="9"/>
  <c r="H28" i="9"/>
  <c r="G28" i="9"/>
  <c r="E28" i="9" s="1"/>
  <c r="B28" i="9" s="1"/>
  <c r="F28" i="9"/>
  <c r="H27" i="9"/>
  <c r="G27" i="9"/>
  <c r="F27" i="9"/>
  <c r="E27" i="9"/>
  <c r="B27" i="9" s="1"/>
  <c r="H26" i="9"/>
  <c r="G26" i="9"/>
  <c r="E26" i="9" s="1"/>
  <c r="B26" i="9" s="1"/>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3" i="9" s="1"/>
  <c r="I3" i="9"/>
  <c r="H3" i="9"/>
  <c r="G3" i="9"/>
  <c r="D101" i="8"/>
  <c r="D95" i="8"/>
  <c r="D90" i="8"/>
  <c r="D85" i="8"/>
  <c r="D80" i="8"/>
  <c r="D75" i="8"/>
  <c r="D70" i="8"/>
  <c r="D65" i="8"/>
  <c r="D60" i="8"/>
  <c r="D55" i="8"/>
  <c r="D49" i="8" s="1"/>
  <c r="D50" i="8"/>
  <c r="D44" i="8"/>
  <c r="D36" i="8"/>
  <c r="D26" i="8"/>
  <c r="D24" i="8" s="1"/>
  <c r="D18" i="8"/>
  <c r="D8" i="8"/>
  <c r="D6" i="8" s="1"/>
  <c r="C1481" i="1" s="1"/>
  <c r="E44" i="7"/>
  <c r="D44" i="7"/>
  <c r="E39" i="7"/>
  <c r="D39" i="7"/>
  <c r="D38" i="7" s="1"/>
  <c r="E38" i="7"/>
  <c r="E30" i="7"/>
  <c r="D30" i="7"/>
  <c r="E23" i="7"/>
  <c r="E22" i="7" s="1"/>
  <c r="D23" i="7"/>
  <c r="D22" i="7"/>
  <c r="E14" i="7"/>
  <c r="D14" i="7"/>
  <c r="E7" i="7"/>
  <c r="D7" i="7"/>
  <c r="D6" i="7" s="1"/>
  <c r="D5" i="7" s="1"/>
  <c r="G297" i="9" s="1"/>
  <c r="E297"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E141" i="6"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E245" i="5" s="1"/>
  <c r="D246" i="5"/>
  <c r="F246" i="5" s="1"/>
  <c r="F245" i="5"/>
  <c r="D245" i="5"/>
  <c r="F244" i="5"/>
  <c r="F243" i="5"/>
  <c r="E242" i="5"/>
  <c r="D242" i="5"/>
  <c r="F242" i="5" s="1"/>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D593" i="4" s="1"/>
  <c r="F593" i="4" s="1"/>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20" i="4" s="1"/>
  <c r="E635" i="4" s="1"/>
  <c r="E418" i="4"/>
  <c r="D418" i="4"/>
  <c r="E417" i="4"/>
  <c r="D412" i="1" s="1"/>
  <c r="D417" i="4"/>
  <c r="D644" i="4" s="1"/>
  <c r="F644" i="4" s="1"/>
  <c r="E416" i="4"/>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D350" i="4" s="1"/>
  <c r="D408" i="4" s="1"/>
  <c r="F349" i="4"/>
  <c r="F348" i="4"/>
  <c r="E348" i="4"/>
  <c r="D348" i="4"/>
  <c r="F347" i="4"/>
  <c r="F346"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D300" i="4"/>
  <c r="F300" i="4" s="1"/>
  <c r="D299" i="4"/>
  <c r="D298" i="4" s="1"/>
  <c r="D407" i="4" s="1"/>
  <c r="F407"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E139" i="4" s="1"/>
  <c r="D140" i="4"/>
  <c r="D139" i="4"/>
  <c r="F138" i="4"/>
  <c r="F137" i="4"/>
  <c r="F136" i="4"/>
  <c r="F135" i="4"/>
  <c r="E134" i="4"/>
  <c r="E133" i="4" s="1"/>
  <c r="D129" i="1" s="1"/>
  <c r="D134" i="4"/>
  <c r="F134" i="4" s="1"/>
  <c r="F132" i="4"/>
  <c r="F131" i="4"/>
  <c r="F130" i="4"/>
  <c r="F129" i="4"/>
  <c r="F128" i="4"/>
  <c r="E128" i="4"/>
  <c r="D128" i="4"/>
  <c r="F127" i="4"/>
  <c r="F126" i="4"/>
  <c r="E125" i="4"/>
  <c r="E124" i="4" s="1"/>
  <c r="D120" i="1" s="1"/>
  <c r="H120" i="1"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I23" i="3"/>
  <c r="G23" i="3"/>
  <c r="B23" i="3"/>
  <c r="G22" i="3"/>
  <c r="B22" i="3"/>
  <c r="G21" i="3"/>
  <c r="B21" i="3"/>
  <c r="I20" i="3"/>
  <c r="H20" i="3"/>
  <c r="G20" i="3"/>
  <c r="B20" i="3"/>
  <c r="G19" i="3"/>
  <c r="B19" i="3"/>
  <c r="G18" i="3"/>
  <c r="B18" i="3"/>
  <c r="G17" i="3"/>
  <c r="B17" i="3"/>
  <c r="G16" i="3"/>
  <c r="B16" i="3"/>
  <c r="H10" i="3" a="1"/>
  <c r="H10" i="3" s="1"/>
  <c r="L3" i="9" s="1"/>
  <c r="H1580" i="1"/>
  <c r="G1580" i="1"/>
  <c r="C1580" i="1"/>
  <c r="C1579" i="1"/>
  <c r="C1578" i="1"/>
  <c r="H1577" i="1"/>
  <c r="C1577" i="1"/>
  <c r="G1577" i="1" s="1"/>
  <c r="H1576" i="1"/>
  <c r="C1576" i="1"/>
  <c r="G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4" i="1"/>
  <c r="C1523" i="1"/>
  <c r="C1522" i="1"/>
  <c r="H1521" i="1"/>
  <c r="C1521" i="1"/>
  <c r="G1521" i="1" s="1"/>
  <c r="H1520" i="1"/>
  <c r="G1520" i="1"/>
  <c r="C1520" i="1"/>
  <c r="C1519" i="1"/>
  <c r="H1516" i="1"/>
  <c r="G1516" i="1"/>
  <c r="C1516" i="1"/>
  <c r="C1515" i="1"/>
  <c r="H1515" i="1" s="1"/>
  <c r="C1514" i="1"/>
  <c r="H1513" i="1"/>
  <c r="C1513" i="1"/>
  <c r="G1513" i="1" s="1"/>
  <c r="H1512" i="1"/>
  <c r="G1512" i="1"/>
  <c r="C1512" i="1"/>
  <c r="C1511" i="1"/>
  <c r="H1511" i="1" s="1"/>
  <c r="G1510" i="1"/>
  <c r="C1510" i="1"/>
  <c r="H1510" i="1" s="1"/>
  <c r="C1509" i="1"/>
  <c r="H1508" i="1"/>
  <c r="C1508" i="1"/>
  <c r="G1508" i="1" s="1"/>
  <c r="H1507" i="1"/>
  <c r="G1507" i="1"/>
  <c r="C1507" i="1"/>
  <c r="G1506" i="1"/>
  <c r="C1506" i="1"/>
  <c r="H1506" i="1" s="1"/>
  <c r="C1505" i="1"/>
  <c r="H1504" i="1"/>
  <c r="C1504" i="1"/>
  <c r="G1504" i="1" s="1"/>
  <c r="C1503" i="1"/>
  <c r="H1503" i="1" s="1"/>
  <c r="C1502" i="1"/>
  <c r="H1502" i="1" s="1"/>
  <c r="C1501" i="1"/>
  <c r="H1500" i="1"/>
  <c r="C1500" i="1"/>
  <c r="G1500" i="1" s="1"/>
  <c r="C1499" i="1"/>
  <c r="H1499" i="1" s="1"/>
  <c r="G1498" i="1"/>
  <c r="C1498" i="1"/>
  <c r="H1498" i="1" s="1"/>
  <c r="C1497" i="1"/>
  <c r="H1496" i="1"/>
  <c r="C1496" i="1"/>
  <c r="G1496" i="1" s="1"/>
  <c r="H1495" i="1"/>
  <c r="G1495" i="1"/>
  <c r="C1495" i="1"/>
  <c r="G1494" i="1"/>
  <c r="C1494" i="1"/>
  <c r="H1494" i="1" s="1"/>
  <c r="C1493" i="1"/>
  <c r="H1492" i="1"/>
  <c r="C1492" i="1"/>
  <c r="G1492" i="1" s="1"/>
  <c r="C1491" i="1"/>
  <c r="H1491" i="1" s="1"/>
  <c r="G1490" i="1"/>
  <c r="C1490" i="1"/>
  <c r="H1490" i="1" s="1"/>
  <c r="C1489" i="1"/>
  <c r="H1488" i="1"/>
  <c r="C1488" i="1"/>
  <c r="G1488" i="1" s="1"/>
  <c r="H1487" i="1"/>
  <c r="G1487" i="1"/>
  <c r="C1487" i="1"/>
  <c r="C1486" i="1"/>
  <c r="H1486" i="1" s="1"/>
  <c r="C1485" i="1"/>
  <c r="C1484" i="1"/>
  <c r="G1484" i="1" s="1"/>
  <c r="G1482" i="1"/>
  <c r="C1482" i="1"/>
  <c r="H1482" i="1" s="1"/>
  <c r="C1480" i="1"/>
  <c r="H1480" i="1" s="1"/>
  <c r="J1479" i="1"/>
  <c r="D1479" i="1"/>
  <c r="C1479" i="1"/>
  <c r="H1478" i="1"/>
  <c r="G1478" i="1"/>
  <c r="I1478" i="1" s="1"/>
  <c r="D1478" i="1"/>
  <c r="C1478" i="1"/>
  <c r="J1478" i="1" s="1"/>
  <c r="D1477" i="1"/>
  <c r="J1477" i="1" s="1"/>
  <c r="C1477" i="1"/>
  <c r="H1476" i="1"/>
  <c r="G1476" i="1"/>
  <c r="I1476" i="1" s="1"/>
  <c r="D1476" i="1"/>
  <c r="C1476" i="1"/>
  <c r="J1476" i="1" s="1"/>
  <c r="H1475" i="1"/>
  <c r="G1475" i="1"/>
  <c r="D1475" i="1"/>
  <c r="C1475" i="1"/>
  <c r="D1474" i="1"/>
  <c r="J1474" i="1" s="1"/>
  <c r="C1474" i="1"/>
  <c r="H1474" i="1" s="1"/>
  <c r="H1473" i="1"/>
  <c r="G1473" i="1"/>
  <c r="D1473" i="1"/>
  <c r="C1473" i="1"/>
  <c r="J1473" i="1" s="1"/>
  <c r="J1472" i="1"/>
  <c r="D1472" i="1"/>
  <c r="C1472" i="1"/>
  <c r="H1472" i="1" s="1"/>
  <c r="H1471" i="1"/>
  <c r="G1471" i="1"/>
  <c r="D1471" i="1"/>
  <c r="C1471" i="1"/>
  <c r="J1471" i="1" s="1"/>
  <c r="H1470" i="1"/>
  <c r="G1470" i="1"/>
  <c r="D1470" i="1"/>
  <c r="C1470" i="1"/>
  <c r="H1469" i="1"/>
  <c r="G1469" i="1"/>
  <c r="D1469" i="1"/>
  <c r="C1469" i="1"/>
  <c r="J1468" i="1"/>
  <c r="D1468" i="1"/>
  <c r="C1468" i="1"/>
  <c r="H1467" i="1"/>
  <c r="G1467" i="1"/>
  <c r="I1467" i="1" s="1"/>
  <c r="D1467" i="1"/>
  <c r="C1467" i="1"/>
  <c r="J1467" i="1" s="1"/>
  <c r="D1466" i="1"/>
  <c r="J1466" i="1" s="1"/>
  <c r="C1466" i="1"/>
  <c r="H1465" i="1"/>
  <c r="G1465" i="1"/>
  <c r="I1465" i="1" s="1"/>
  <c r="D1465" i="1"/>
  <c r="C1465" i="1"/>
  <c r="J1465" i="1" s="1"/>
  <c r="D1464" i="1"/>
  <c r="J1464" i="1" s="1"/>
  <c r="C1464" i="1"/>
  <c r="H1464" i="1" s="1"/>
  <c r="H1463" i="1"/>
  <c r="G1463" i="1"/>
  <c r="D1463" i="1"/>
  <c r="C1463" i="1"/>
  <c r="J1463" i="1" s="1"/>
  <c r="J1462" i="1"/>
  <c r="D1462" i="1"/>
  <c r="C1462" i="1"/>
  <c r="H1462" i="1" s="1"/>
  <c r="D1461" i="1"/>
  <c r="C1461" i="1"/>
  <c r="H1460" i="1"/>
  <c r="G1460" i="1"/>
  <c r="I1460" i="1" s="1"/>
  <c r="D1460" i="1"/>
  <c r="C1460" i="1"/>
  <c r="J1460" i="1" s="1"/>
  <c r="D1459" i="1"/>
  <c r="J1459" i="1" s="1"/>
  <c r="C1459" i="1"/>
  <c r="H1459" i="1" s="1"/>
  <c r="H1458" i="1"/>
  <c r="G1458" i="1"/>
  <c r="D1458" i="1"/>
  <c r="C1458" i="1"/>
  <c r="J1458" i="1" s="1"/>
  <c r="J1457" i="1"/>
  <c r="D1457" i="1"/>
  <c r="C1457" i="1"/>
  <c r="H1457" i="1" s="1"/>
  <c r="H1456" i="1"/>
  <c r="G1456" i="1"/>
  <c r="D1456" i="1"/>
  <c r="C1456" i="1"/>
  <c r="J1456" i="1" s="1"/>
  <c r="J1455" i="1"/>
  <c r="D1455" i="1"/>
  <c r="C1455" i="1"/>
  <c r="D1454" i="1"/>
  <c r="C1454" i="1"/>
  <c r="H1454" i="1" s="1"/>
  <c r="D1453" i="1"/>
  <c r="C1453" i="1"/>
  <c r="H1452" i="1"/>
  <c r="G1452" i="1"/>
  <c r="I1452" i="1" s="1"/>
  <c r="D1452" i="1"/>
  <c r="C1452" i="1"/>
  <c r="J1452" i="1" s="1"/>
  <c r="D1451" i="1"/>
  <c r="J1451" i="1" s="1"/>
  <c r="C1451" i="1"/>
  <c r="H1450" i="1"/>
  <c r="G1450" i="1"/>
  <c r="I1450" i="1" s="1"/>
  <c r="D1450" i="1"/>
  <c r="C1450" i="1"/>
  <c r="J1450" i="1" s="1"/>
  <c r="D1449" i="1"/>
  <c r="J1449" i="1" s="1"/>
  <c r="C1449" i="1"/>
  <c r="H1449" i="1" s="1"/>
  <c r="H1448" i="1"/>
  <c r="G1448" i="1"/>
  <c r="D1448" i="1"/>
  <c r="C1448" i="1"/>
  <c r="J1448" i="1" s="1"/>
  <c r="J1447" i="1"/>
  <c r="D1447" i="1"/>
  <c r="C1447" i="1"/>
  <c r="H1447" i="1" s="1"/>
  <c r="H1446" i="1"/>
  <c r="G1446" i="1"/>
  <c r="D1446" i="1"/>
  <c r="C1446" i="1"/>
  <c r="J1446" i="1" s="1"/>
  <c r="J1445" i="1"/>
  <c r="H1445" i="1"/>
  <c r="D1445" i="1"/>
  <c r="C1445" i="1"/>
  <c r="G1445" i="1" s="1"/>
  <c r="J1444" i="1"/>
  <c r="G1444" i="1"/>
  <c r="I1444" i="1" s="1"/>
  <c r="D1444" i="1"/>
  <c r="H1444" i="1" s="1"/>
  <c r="C1444" i="1"/>
  <c r="H1443" i="1"/>
  <c r="D1443" i="1"/>
  <c r="C1443" i="1"/>
  <c r="J1442" i="1"/>
  <c r="G1442" i="1"/>
  <c r="I1442" i="1" s="1"/>
  <c r="D1442" i="1"/>
  <c r="H1442" i="1" s="1"/>
  <c r="C1442" i="1"/>
  <c r="H1441" i="1"/>
  <c r="D1441" i="1"/>
  <c r="C1441" i="1"/>
  <c r="J1440" i="1"/>
  <c r="G1440" i="1"/>
  <c r="I1440" i="1" s="1"/>
  <c r="D1440" i="1"/>
  <c r="H1440" i="1" s="1"/>
  <c r="C1440" i="1"/>
  <c r="H1439" i="1"/>
  <c r="D1439" i="1"/>
  <c r="C1439" i="1"/>
  <c r="H1438" i="1"/>
  <c r="D1438" i="1"/>
  <c r="C1438" i="1"/>
  <c r="G1438" i="1" s="1"/>
  <c r="D1437" i="1"/>
  <c r="C1437" i="1"/>
  <c r="G1437" i="1" s="1"/>
  <c r="D1436" i="1"/>
  <c r="C1436" i="1"/>
  <c r="G1436" i="1" s="1"/>
  <c r="D1435"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C1408" i="1"/>
  <c r="G1408" i="1" s="1"/>
  <c r="H1407" i="1"/>
  <c r="D1407" i="1"/>
  <c r="C1407" i="1"/>
  <c r="G1407" i="1" s="1"/>
  <c r="H1406" i="1"/>
  <c r="D1406" i="1"/>
  <c r="C1406" i="1"/>
  <c r="G1406" i="1" s="1"/>
  <c r="D1405" i="1"/>
  <c r="C1405" i="1"/>
  <c r="G1405" i="1" s="1"/>
  <c r="D1404" i="1"/>
  <c r="C1404" i="1"/>
  <c r="H1403" i="1"/>
  <c r="D1403" i="1"/>
  <c r="C1403" i="1"/>
  <c r="G1403" i="1" s="1"/>
  <c r="H1402" i="1"/>
  <c r="D1402" i="1"/>
  <c r="C1402" i="1"/>
  <c r="G1402" i="1" s="1"/>
  <c r="D1401" i="1"/>
  <c r="C1401" i="1"/>
  <c r="G1401" i="1" s="1"/>
  <c r="D1400" i="1"/>
  <c r="C1400" i="1"/>
  <c r="H1399" i="1"/>
  <c r="D1399" i="1"/>
  <c r="C1399" i="1"/>
  <c r="G1399" i="1" s="1"/>
  <c r="H1398" i="1"/>
  <c r="D1398" i="1"/>
  <c r="C1398" i="1"/>
  <c r="G1398" i="1" s="1"/>
  <c r="D1397" i="1"/>
  <c r="C1397" i="1"/>
  <c r="G1397" i="1" s="1"/>
  <c r="D1396" i="1"/>
  <c r="C1396" i="1"/>
  <c r="H1395" i="1"/>
  <c r="D1395" i="1"/>
  <c r="C1395" i="1"/>
  <c r="G1395" i="1" s="1"/>
  <c r="H1394" i="1"/>
  <c r="D1394" i="1"/>
  <c r="C1394" i="1"/>
  <c r="G1394" i="1" s="1"/>
  <c r="D1393" i="1"/>
  <c r="C1393" i="1"/>
  <c r="G1393" i="1" s="1"/>
  <c r="D1392" i="1"/>
  <c r="C1392" i="1"/>
  <c r="H1391" i="1"/>
  <c r="D1391" i="1"/>
  <c r="C1391" i="1"/>
  <c r="G1391" i="1" s="1"/>
  <c r="H1390" i="1"/>
  <c r="D1390" i="1"/>
  <c r="C1390" i="1"/>
  <c r="G1390" i="1" s="1"/>
  <c r="D1389" i="1"/>
  <c r="C1389" i="1"/>
  <c r="G1389" i="1" s="1"/>
  <c r="D1388" i="1"/>
  <c r="C1388" i="1"/>
  <c r="H1387" i="1"/>
  <c r="D1387" i="1"/>
  <c r="C1387" i="1"/>
  <c r="G1387" i="1" s="1"/>
  <c r="H1386" i="1"/>
  <c r="D1386" i="1"/>
  <c r="C1386" i="1"/>
  <c r="G1386" i="1" s="1"/>
  <c r="D1385" i="1"/>
  <c r="C1385" i="1"/>
  <c r="G1385" i="1" s="1"/>
  <c r="D1384" i="1"/>
  <c r="C1384" i="1"/>
  <c r="D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H1204" i="1" s="1"/>
  <c r="D1203" i="1"/>
  <c r="C1203" i="1"/>
  <c r="G1203" i="1" s="1"/>
  <c r="D1202" i="1"/>
  <c r="H1202" i="1" s="1"/>
  <c r="C1202" i="1"/>
  <c r="H1201" i="1"/>
  <c r="D1201" i="1"/>
  <c r="C1201" i="1"/>
  <c r="G1201" i="1" s="1"/>
  <c r="D1200" i="1"/>
  <c r="C1200" i="1"/>
  <c r="H1200" i="1" s="1"/>
  <c r="D1199" i="1"/>
  <c r="C1199" i="1"/>
  <c r="G1199" i="1" s="1"/>
  <c r="D1198" i="1"/>
  <c r="H1198" i="1" s="1"/>
  <c r="C1198" i="1"/>
  <c r="H1197" i="1"/>
  <c r="D1197" i="1"/>
  <c r="C1197" i="1"/>
  <c r="G1197" i="1" s="1"/>
  <c r="D1196" i="1"/>
  <c r="C1196" i="1"/>
  <c r="H1196" i="1" s="1"/>
  <c r="D1195" i="1"/>
  <c r="C1195" i="1"/>
  <c r="G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H985" i="1"/>
  <c r="D985" i="1"/>
  <c r="C985" i="1"/>
  <c r="G985"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G880" i="1" s="1"/>
  <c r="C880" i="1"/>
  <c r="H879" i="1"/>
  <c r="D879" i="1"/>
  <c r="G879" i="1" s="1"/>
  <c r="C879" i="1"/>
  <c r="H878" i="1"/>
  <c r="D878" i="1"/>
  <c r="G878" i="1" s="1"/>
  <c r="C878" i="1"/>
  <c r="H877" i="1"/>
  <c r="D877" i="1"/>
  <c r="G877" i="1" s="1"/>
  <c r="C877" i="1"/>
  <c r="H876" i="1"/>
  <c r="D876" i="1"/>
  <c r="G876" i="1" s="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H645" i="1"/>
  <c r="D645" i="1"/>
  <c r="G645" i="1" s="1"/>
  <c r="C645" i="1"/>
  <c r="G644" i="1"/>
  <c r="D644" i="1"/>
  <c r="H644" i="1" s="1"/>
  <c r="C644" i="1"/>
  <c r="H643" i="1"/>
  <c r="G643" i="1"/>
  <c r="D643" i="1"/>
  <c r="C643" i="1"/>
  <c r="H642" i="1"/>
  <c r="D642" i="1"/>
  <c r="G642" i="1" s="1"/>
  <c r="C642" i="1"/>
  <c r="H641" i="1"/>
  <c r="D641" i="1"/>
  <c r="G641" i="1" s="1"/>
  <c r="C641" i="1"/>
  <c r="C638"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C412" i="1"/>
  <c r="H411" i="1"/>
  <c r="G411" i="1"/>
  <c r="D411" i="1"/>
  <c r="C411" i="1"/>
  <c r="H406" i="1"/>
  <c r="G406" i="1"/>
  <c r="D406" i="1"/>
  <c r="C406" i="1"/>
  <c r="H405" i="1"/>
  <c r="G405" i="1"/>
  <c r="D405" i="1"/>
  <c r="C405" i="1"/>
  <c r="H404" i="1"/>
  <c r="G404" i="1"/>
  <c r="D404" i="1"/>
  <c r="C404" i="1"/>
  <c r="C403"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D367" i="1"/>
  <c r="G367" i="1" s="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C293" i="1"/>
  <c r="H292" i="1"/>
  <c r="G292" i="1"/>
  <c r="D292" i="1"/>
  <c r="C292" i="1"/>
  <c r="H291" i="1"/>
  <c r="G291" i="1"/>
  <c r="D291" i="1"/>
  <c r="C291" i="1"/>
  <c r="H290" i="1"/>
  <c r="G290" i="1"/>
  <c r="D290" i="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D188" i="1"/>
  <c r="H188" i="1" s="1"/>
  <c r="C188" i="1"/>
  <c r="H187" i="1"/>
  <c r="G187" i="1"/>
  <c r="D187" i="1"/>
  <c r="C187" i="1"/>
  <c r="H186" i="1"/>
  <c r="G186" i="1"/>
  <c r="D186" i="1"/>
  <c r="C186" i="1"/>
  <c r="H185" i="1"/>
  <c r="G185" i="1"/>
  <c r="D185" i="1"/>
  <c r="C185" i="1"/>
  <c r="D184" i="1"/>
  <c r="H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G170" i="1"/>
  <c r="D170" i="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H160" i="1" s="1"/>
  <c r="C160" i="1"/>
  <c r="C159"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G89" i="1" s="1"/>
  <c r="C89" i="1"/>
  <c r="H88" i="1"/>
  <c r="G88" i="1"/>
  <c r="D88" i="1"/>
  <c r="C88" i="1"/>
  <c r="G87" i="1"/>
  <c r="D87" i="1"/>
  <c r="H87" i="1" s="1"/>
  <c r="C87" i="1"/>
  <c r="H86" i="1"/>
  <c r="D86" i="1"/>
  <c r="G86" i="1" s="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C78" i="1"/>
  <c r="H77" i="1"/>
  <c r="G77" i="1"/>
  <c r="D77" i="1"/>
  <c r="C77" i="1"/>
  <c r="H76" i="1"/>
  <c r="D76" i="1"/>
  <c r="G76" i="1" s="1"/>
  <c r="C76" i="1"/>
  <c r="H75" i="1"/>
  <c r="G75" i="1"/>
  <c r="D75" i="1"/>
  <c r="C75" i="1"/>
  <c r="G74" i="1"/>
  <c r="D74" i="1"/>
  <c r="H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3" i="1" l="1"/>
  <c r="E82" i="4"/>
  <c r="D78" i="1" s="1"/>
  <c r="H78" i="1" s="1"/>
  <c r="D148" i="1"/>
  <c r="G148" i="1" s="1"/>
  <c r="D73" i="1"/>
  <c r="G73" i="1" s="1"/>
  <c r="H73" i="1"/>
  <c r="E32" i="9"/>
  <c r="B32" i="9" s="1"/>
  <c r="G669" i="1"/>
  <c r="G649" i="1"/>
  <c r="E273" i="9"/>
  <c r="B273" i="9" s="1"/>
  <c r="G1503" i="1"/>
  <c r="G1499" i="1"/>
  <c r="G1502" i="1"/>
  <c r="G1491" i="1"/>
  <c r="G1486" i="1"/>
  <c r="C1483" i="1"/>
  <c r="H1484" i="1"/>
  <c r="F214" i="9"/>
  <c r="B214" i="9" s="1"/>
  <c r="F652" i="4"/>
  <c r="G371" i="1"/>
  <c r="D364" i="1"/>
  <c r="E363" i="4"/>
  <c r="D358" i="1" s="1"/>
  <c r="G412" i="1"/>
  <c r="H412" i="1"/>
  <c r="H289" i="1"/>
  <c r="E643" i="4"/>
  <c r="D637" i="1" s="1"/>
  <c r="G288" i="1"/>
  <c r="E644" i="4"/>
  <c r="D638" i="1" s="1"/>
  <c r="F416" i="4"/>
  <c r="E263" i="4"/>
  <c r="D259" i="1" s="1"/>
  <c r="E196" i="4"/>
  <c r="D192" i="1" s="1"/>
  <c r="G206" i="1"/>
  <c r="G207" i="1"/>
  <c r="G184" i="1"/>
  <c r="G188" i="1"/>
  <c r="F188" i="4"/>
  <c r="E44" i="9"/>
  <c r="B44" i="9" s="1"/>
  <c r="F220" i="9"/>
  <c r="B220" i="9" s="1"/>
  <c r="E43" i="9"/>
  <c r="B43" i="9" s="1"/>
  <c r="H173" i="1"/>
  <c r="F177" i="4"/>
  <c r="H165" i="1"/>
  <c r="G160" i="1"/>
  <c r="E40" i="9"/>
  <c r="B40" i="9" s="1"/>
  <c r="H148" i="1"/>
  <c r="G154" i="1"/>
  <c r="E39" i="9"/>
  <c r="B39" i="9" s="1"/>
  <c r="F125" i="4"/>
  <c r="F124" i="4"/>
  <c r="G120" i="1"/>
  <c r="G122" i="1"/>
  <c r="G121" i="1"/>
  <c r="F216" i="9"/>
  <c r="B216" i="9" s="1"/>
  <c r="F106" i="4"/>
  <c r="E106" i="4"/>
  <c r="D102" i="1" s="1"/>
  <c r="E35" i="9"/>
  <c r="B35" i="9" s="1"/>
  <c r="F82" i="4"/>
  <c r="E50" i="4"/>
  <c r="D46" i="1" s="1"/>
  <c r="G46" i="1" s="1"/>
  <c r="F74" i="4"/>
  <c r="H46" i="1"/>
  <c r="E29" i="9"/>
  <c r="B29" i="9" s="1"/>
  <c r="H1047" i="1"/>
  <c r="G1047" i="1"/>
  <c r="H1049" i="1"/>
  <c r="G1049" i="1"/>
  <c r="H1051" i="1"/>
  <c r="G1051" i="1"/>
  <c r="H1031" i="1"/>
  <c r="G1031" i="1"/>
  <c r="H1033" i="1"/>
  <c r="G1033" i="1"/>
  <c r="H1035" i="1"/>
  <c r="G1035" i="1"/>
  <c r="H1037" i="1"/>
  <c r="G1037" i="1"/>
  <c r="H1039" i="1"/>
  <c r="G1039" i="1"/>
  <c r="H1041" i="1"/>
  <c r="G1041" i="1"/>
  <c r="H1043" i="1"/>
  <c r="G1043" i="1"/>
  <c r="H1045" i="1"/>
  <c r="G1045" i="1"/>
  <c r="H1029" i="1"/>
  <c r="H1048" i="1"/>
  <c r="G1048" i="1"/>
  <c r="H1050" i="1"/>
  <c r="G1050" i="1"/>
  <c r="H1030" i="1"/>
  <c r="G1030" i="1"/>
  <c r="H1032" i="1"/>
  <c r="G1032" i="1"/>
  <c r="H1034" i="1"/>
  <c r="G1034" i="1"/>
  <c r="H1036" i="1"/>
  <c r="G1036" i="1"/>
  <c r="H1038" i="1"/>
  <c r="G1038" i="1"/>
  <c r="H1040" i="1"/>
  <c r="G1040" i="1"/>
  <c r="H1042" i="1"/>
  <c r="G1042" i="1"/>
  <c r="H1044" i="1"/>
  <c r="G104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388" i="1"/>
  <c r="H1388" i="1"/>
  <c r="G1396" i="1"/>
  <c r="H1396" i="1"/>
  <c r="G1404" i="1"/>
  <c r="H1404" i="1"/>
  <c r="G1198" i="1"/>
  <c r="G1202"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H1195" i="1"/>
  <c r="H1199" i="1"/>
  <c r="H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384" i="1"/>
  <c r="H1384" i="1"/>
  <c r="G1392" i="1"/>
  <c r="H1392" i="1"/>
  <c r="G1400" i="1"/>
  <c r="H1400" i="1"/>
  <c r="G1196" i="1"/>
  <c r="G1200" i="1"/>
  <c r="G1204" i="1"/>
  <c r="H1514" i="1"/>
  <c r="G1514" i="1"/>
  <c r="H1523" i="1"/>
  <c r="G1523" i="1"/>
  <c r="H1539" i="1"/>
  <c r="G1539" i="1"/>
  <c r="H1555" i="1"/>
  <c r="G1555" i="1"/>
  <c r="H1571" i="1"/>
  <c r="G1571" i="1"/>
  <c r="H1385" i="1"/>
  <c r="H1389" i="1"/>
  <c r="H1393" i="1"/>
  <c r="H1397" i="1"/>
  <c r="H1401" i="1"/>
  <c r="H1405" i="1"/>
  <c r="H1409" i="1"/>
  <c r="H1413" i="1"/>
  <c r="H1417" i="1"/>
  <c r="H1421" i="1"/>
  <c r="H1425" i="1"/>
  <c r="H1429" i="1"/>
  <c r="H1433" i="1"/>
  <c r="H1437" i="1"/>
  <c r="G1439" i="1"/>
  <c r="I1439" i="1" s="1"/>
  <c r="J1439" i="1"/>
  <c r="G1441" i="1"/>
  <c r="I1441" i="1" s="1"/>
  <c r="J1441" i="1"/>
  <c r="G1443" i="1"/>
  <c r="I1443" i="1" s="1"/>
  <c r="J1443" i="1"/>
  <c r="H1519" i="1"/>
  <c r="G1519" i="1"/>
  <c r="H1535" i="1"/>
  <c r="G1535" i="1"/>
  <c r="H1551" i="1"/>
  <c r="G1551" i="1"/>
  <c r="H1567" i="1"/>
  <c r="G1567" i="1"/>
  <c r="H1408" i="1"/>
  <c r="H1412" i="1"/>
  <c r="H1416" i="1"/>
  <c r="H1420" i="1"/>
  <c r="H1424" i="1"/>
  <c r="H1428" i="1"/>
  <c r="H1432" i="1"/>
  <c r="H1436" i="1"/>
  <c r="I1448" i="1"/>
  <c r="H1453" i="1"/>
  <c r="H1455" i="1"/>
  <c r="I1458" i="1"/>
  <c r="I1463" i="1"/>
  <c r="H1468" i="1"/>
  <c r="I1473" i="1"/>
  <c r="H1479" i="1"/>
  <c r="H1531" i="1"/>
  <c r="G1531" i="1"/>
  <c r="H1547" i="1"/>
  <c r="G1547" i="1"/>
  <c r="H1563" i="1"/>
  <c r="G1563" i="1"/>
  <c r="H1579" i="1"/>
  <c r="G1579" i="1"/>
  <c r="I1446" i="1"/>
  <c r="H1451" i="1"/>
  <c r="I1456" i="1"/>
  <c r="H1461" i="1"/>
  <c r="H1466" i="1"/>
  <c r="I1471" i="1"/>
  <c r="H1477" i="1"/>
  <c r="H1481" i="1"/>
  <c r="G1481" i="1"/>
  <c r="H1485" i="1"/>
  <c r="G1485" i="1"/>
  <c r="H1489" i="1"/>
  <c r="G1489" i="1"/>
  <c r="H1493" i="1"/>
  <c r="G1493" i="1"/>
  <c r="H1497" i="1"/>
  <c r="G1497" i="1"/>
  <c r="H1501" i="1"/>
  <c r="G1501" i="1"/>
  <c r="H1505" i="1"/>
  <c r="G1505" i="1"/>
  <c r="H1509" i="1"/>
  <c r="G1509" i="1"/>
  <c r="H1527" i="1"/>
  <c r="G1527" i="1"/>
  <c r="H1543" i="1"/>
  <c r="G1543" i="1"/>
  <c r="H1559" i="1"/>
  <c r="G1559" i="1"/>
  <c r="H1575" i="1"/>
  <c r="G1575" i="1"/>
  <c r="G1447" i="1"/>
  <c r="I1447" i="1" s="1"/>
  <c r="G1449" i="1"/>
  <c r="I1449" i="1" s="1"/>
  <c r="G1451" i="1"/>
  <c r="G1453" i="1"/>
  <c r="G1454" i="1"/>
  <c r="G1455" i="1"/>
  <c r="I1455" i="1" s="1"/>
  <c r="G1457" i="1"/>
  <c r="I1457" i="1" s="1"/>
  <c r="G1459" i="1"/>
  <c r="I1459" i="1" s="1"/>
  <c r="G1461" i="1"/>
  <c r="G1462" i="1"/>
  <c r="I1462" i="1" s="1"/>
  <c r="G1464" i="1"/>
  <c r="I1464" i="1" s="1"/>
  <c r="G1466" i="1"/>
  <c r="I1466" i="1" s="1"/>
  <c r="G1468" i="1"/>
  <c r="G1472" i="1"/>
  <c r="I1472" i="1" s="1"/>
  <c r="G1474" i="1"/>
  <c r="I1474" i="1" s="1"/>
  <c r="G1477" i="1"/>
  <c r="I1477" i="1" s="1"/>
  <c r="G1479" i="1"/>
  <c r="F139" i="4"/>
  <c r="E636" i="4"/>
  <c r="D630" i="1" s="1"/>
  <c r="G1480" i="1"/>
  <c r="G1511" i="1"/>
  <c r="G1515" i="1"/>
  <c r="F196" i="4"/>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0" i="4"/>
  <c r="F7" i="4"/>
  <c r="F51" i="4"/>
  <c r="F83" i="4"/>
  <c r="F107" i="4"/>
  <c r="D133" i="4"/>
  <c r="D215" i="4"/>
  <c r="F225" i="4"/>
  <c r="F253" i="4"/>
  <c r="D263" i="4"/>
  <c r="F345" i="4"/>
  <c r="E351" i="4"/>
  <c r="F7" i="5"/>
  <c r="G292" i="9"/>
  <c r="E292" i="9" s="1"/>
  <c r="B292" i="9" s="1"/>
  <c r="F206" i="5"/>
  <c r="B297" i="9"/>
  <c r="E296" i="9"/>
  <c r="I10" i="3" s="1"/>
  <c r="G20" i="9"/>
  <c r="H20" i="9"/>
  <c r="F298" i="4"/>
  <c r="E299" i="4"/>
  <c r="D643" i="4"/>
  <c r="F478" i="4"/>
  <c r="D472" i="4"/>
  <c r="F568" i="4"/>
  <c r="D567" i="4"/>
  <c r="F69" i="5"/>
  <c r="F351" i="4"/>
  <c r="F417" i="4"/>
  <c r="D421" i="4"/>
  <c r="F490" i="4"/>
  <c r="D484" i="4"/>
  <c r="E163" i="4"/>
  <c r="D159" i="1" s="1"/>
  <c r="F299" i="4"/>
  <c r="F397" i="4"/>
  <c r="F418" i="4"/>
  <c r="D459" i="4"/>
  <c r="F516" i="4"/>
  <c r="D515" i="4"/>
  <c r="H289" i="9"/>
  <c r="E176" i="5"/>
  <c r="D43" i="8"/>
  <c r="F603" i="4"/>
  <c r="D625" i="4"/>
  <c r="D87" i="5"/>
  <c r="D190" i="5"/>
  <c r="D176" i="5" s="1"/>
  <c r="D238" i="5"/>
  <c r="D258" i="5"/>
  <c r="D5" i="6"/>
  <c r="D89" i="6"/>
  <c r="F88" i="5"/>
  <c r="F177" i="5"/>
  <c r="E142" i="9"/>
  <c r="B142" i="9" s="1"/>
  <c r="E146" i="5"/>
  <c r="D1124" i="1" s="1"/>
  <c r="H1124" i="1" s="1"/>
  <c r="E287" i="9"/>
  <c r="B287" i="9" s="1"/>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M212" i="9"/>
  <c r="G197" i="9"/>
  <c r="E197" i="9" s="1"/>
  <c r="B197" i="9" s="1"/>
  <c r="G193" i="9"/>
  <c r="E193" i="9" s="1"/>
  <c r="B193" i="9" s="1"/>
  <c r="G165" i="9"/>
  <c r="E165" i="9" s="1"/>
  <c r="B165" i="9" s="1"/>
  <c r="H164" i="9"/>
  <c r="G198" i="9"/>
  <c r="E198" i="9" s="1"/>
  <c r="B198" i="9" s="1"/>
  <c r="G194" i="9"/>
  <c r="E194" i="9" s="1"/>
  <c r="B194" i="9" s="1"/>
  <c r="G164" i="9"/>
  <c r="G163" i="9"/>
  <c r="E163" i="9" s="1"/>
  <c r="B163" i="9" s="1"/>
  <c r="G162" i="9"/>
  <c r="E162" i="9" s="1"/>
  <c r="B162" i="9" s="1"/>
  <c r="G161" i="9"/>
  <c r="E161" i="9" s="1"/>
  <c r="B161" i="9" s="1"/>
  <c r="G160" i="9"/>
  <c r="E160" i="9" s="1"/>
  <c r="B160" i="9" s="1"/>
  <c r="G195" i="9"/>
  <c r="E195" i="9" s="1"/>
  <c r="B195" i="9" s="1"/>
  <c r="L191" i="9"/>
  <c r="F191" i="9" s="1"/>
  <c r="G196" i="9"/>
  <c r="E196" i="9" s="1"/>
  <c r="B196" i="9" s="1"/>
  <c r="G192" i="9"/>
  <c r="E192" i="9" s="1"/>
  <c r="B192" i="9" s="1"/>
  <c r="I10" i="9"/>
  <c r="E289" i="9"/>
  <c r="B289" i="9" s="1"/>
  <c r="D42" i="8"/>
  <c r="B218" i="9"/>
  <c r="B224" i="9"/>
  <c r="B232" i="9"/>
  <c r="B242" i="9"/>
  <c r="B248" i="9"/>
  <c r="B258" i="9"/>
  <c r="B264" i="9"/>
  <c r="B222" i="9"/>
  <c r="B252" i="9"/>
  <c r="B268" i="9"/>
  <c r="B234" i="9"/>
  <c r="B240" i="9"/>
  <c r="B250" i="9"/>
  <c r="B256" i="9"/>
  <c r="B266" i="9"/>
  <c r="G78" i="1" l="1"/>
  <c r="G1483" i="1"/>
  <c r="H1483" i="1"/>
  <c r="F363" i="4"/>
  <c r="G364" i="1"/>
  <c r="H364" i="1"/>
  <c r="H358" i="1"/>
  <c r="G358" i="1"/>
  <c r="H638" i="1"/>
  <c r="G638" i="1"/>
  <c r="H192" i="1"/>
  <c r="G192" i="1"/>
  <c r="E20" i="9"/>
  <c r="B20" i="9" s="1"/>
  <c r="G102" i="1"/>
  <c r="H102" i="1"/>
  <c r="E6" i="4"/>
  <c r="F176" i="5"/>
  <c r="H22" i="3"/>
  <c r="C1153" i="1"/>
  <c r="F212" i="9"/>
  <c r="B212" i="9" s="1"/>
  <c r="G299" i="9"/>
  <c r="E299" i="9" s="1"/>
  <c r="D141" i="6"/>
  <c r="F5" i="6"/>
  <c r="H24" i="3"/>
  <c r="C1299" i="1"/>
  <c r="I35" i="3"/>
  <c r="C1518" i="1"/>
  <c r="E298" i="4"/>
  <c r="D294" i="1"/>
  <c r="F215" i="4"/>
  <c r="C211" i="1"/>
  <c r="I1479" i="1"/>
  <c r="I1468" i="1"/>
  <c r="G1124" i="1"/>
  <c r="F129" i="6"/>
  <c r="C1423" i="1"/>
  <c r="F258" i="5"/>
  <c r="C1235" i="1"/>
  <c r="F87" i="5"/>
  <c r="C1065" i="1"/>
  <c r="E175" i="5"/>
  <c r="D1152" i="1" s="1"/>
  <c r="I22" i="3"/>
  <c r="D1153" i="1"/>
  <c r="F459" i="4"/>
  <c r="C453" i="1"/>
  <c r="H159" i="1"/>
  <c r="G159" i="1"/>
  <c r="F421" i="4"/>
  <c r="D420" i="4"/>
  <c r="C415" i="1"/>
  <c r="F472" i="4"/>
  <c r="C466" i="1"/>
  <c r="F263" i="4"/>
  <c r="C259" i="1"/>
  <c r="F133" i="4"/>
  <c r="C129" i="1"/>
  <c r="D6" i="4"/>
  <c r="K1432" i="9"/>
  <c r="G295" i="9"/>
  <c r="E295" i="9" s="1"/>
  <c r="B295" i="9" s="1"/>
  <c r="I34" i="3"/>
  <c r="C1517" i="1"/>
  <c r="E164" i="9"/>
  <c r="B164" i="9" s="1"/>
  <c r="B191" i="9"/>
  <c r="F35" i="6"/>
  <c r="H25" i="3"/>
  <c r="C1329" i="1"/>
  <c r="F238" i="5"/>
  <c r="D237" i="5"/>
  <c r="D175" i="5" s="1"/>
  <c r="C1215" i="1"/>
  <c r="F625" i="4"/>
  <c r="C619" i="1"/>
  <c r="E151" i="4"/>
  <c r="D68" i="5"/>
  <c r="E68" i="5"/>
  <c r="E350" i="4"/>
  <c r="D346" i="1"/>
  <c r="I1451" i="1"/>
  <c r="G294" i="9"/>
  <c r="E294" i="9" s="1"/>
  <c r="F89" i="6"/>
  <c r="C1383" i="1"/>
  <c r="G291" i="9"/>
  <c r="E291" i="9" s="1"/>
  <c r="B291" i="9" s="1"/>
  <c r="F190" i="5"/>
  <c r="C1167" i="1"/>
  <c r="F515" i="4"/>
  <c r="C509" i="1"/>
  <c r="F484" i="4"/>
  <c r="C478" i="1"/>
  <c r="F567" i="4"/>
  <c r="D528" i="4"/>
  <c r="C561" i="1"/>
  <c r="F643" i="4"/>
  <c r="C637" i="1"/>
  <c r="F163" i="4"/>
  <c r="D151" i="4"/>
  <c r="E19" i="9" l="1"/>
  <c r="I16" i="3"/>
  <c r="D2" i="1"/>
  <c r="F175" i="5"/>
  <c r="C1152" i="1"/>
  <c r="D636" i="4"/>
  <c r="F528" i="4"/>
  <c r="C522" i="1"/>
  <c r="H509" i="1"/>
  <c r="G509" i="1"/>
  <c r="F68" i="5"/>
  <c r="H21" i="3"/>
  <c r="C1046" i="1"/>
  <c r="D6" i="5"/>
  <c r="H1215" i="1"/>
  <c r="G1215" i="1"/>
  <c r="G1517" i="1"/>
  <c r="H1517" i="1"/>
  <c r="H11" i="3"/>
  <c r="H259" i="1"/>
  <c r="G259" i="1"/>
  <c r="H415" i="1"/>
  <c r="G415" i="1"/>
  <c r="H1235" i="1"/>
  <c r="G1235" i="1"/>
  <c r="F141" i="6"/>
  <c r="H28" i="3"/>
  <c r="C1435" i="1"/>
  <c r="H561" i="1"/>
  <c r="G561" i="1"/>
  <c r="H637" i="1"/>
  <c r="G637" i="1"/>
  <c r="H346" i="1"/>
  <c r="G346" i="1"/>
  <c r="E289" i="4"/>
  <c r="I17" i="3"/>
  <c r="D147" i="1"/>
  <c r="D412" i="4"/>
  <c r="F6" i="4"/>
  <c r="H16" i="3"/>
  <c r="C2" i="1"/>
  <c r="D635" i="4"/>
  <c r="F420" i="4"/>
  <c r="C414" i="1"/>
  <c r="H453" i="1"/>
  <c r="G453" i="1"/>
  <c r="H294" i="1"/>
  <c r="G294" i="1"/>
  <c r="H9" i="3"/>
  <c r="H1299" i="1"/>
  <c r="G1299" i="1"/>
  <c r="E298" i="9"/>
  <c r="B299" i="9"/>
  <c r="H17" i="3"/>
  <c r="D289" i="4"/>
  <c r="F151" i="4"/>
  <c r="C147" i="1"/>
  <c r="G1383" i="1"/>
  <c r="H1383" i="1"/>
  <c r="F237" i="5"/>
  <c r="H23" i="3"/>
  <c r="C1214" i="1"/>
  <c r="H478" i="1"/>
  <c r="G478" i="1"/>
  <c r="H1167" i="1"/>
  <c r="G1167" i="1"/>
  <c r="E408" i="4"/>
  <c r="D345" i="1"/>
  <c r="F350" i="4"/>
  <c r="G619" i="1"/>
  <c r="H619" i="1"/>
  <c r="H129" i="1"/>
  <c r="G129" i="1"/>
  <c r="H466" i="1"/>
  <c r="G466" i="1"/>
  <c r="H1065" i="1"/>
  <c r="G1065" i="1"/>
  <c r="G1423" i="1"/>
  <c r="H1423" i="1"/>
  <c r="E407" i="4"/>
  <c r="D402" i="1" s="1"/>
  <c r="D293" i="1"/>
  <c r="E412" i="4"/>
  <c r="E293" i="9"/>
  <c r="B294" i="9"/>
  <c r="I21" i="3"/>
  <c r="D1046" i="1"/>
  <c r="E6" i="5"/>
  <c r="G1329" i="1"/>
  <c r="H1329" i="1"/>
  <c r="H211" i="1"/>
  <c r="G211" i="1"/>
  <c r="H1518" i="1"/>
  <c r="G1518" i="1"/>
  <c r="H1153" i="1"/>
  <c r="G1153" i="1"/>
  <c r="H293" i="1" l="1"/>
  <c r="G293" i="1"/>
  <c r="K3" i="9"/>
  <c r="I9" i="3"/>
  <c r="H2" i="1"/>
  <c r="G2" i="1"/>
  <c r="D639" i="4"/>
  <c r="F412" i="4"/>
  <c r="C407" i="1"/>
  <c r="E413" i="4"/>
  <c r="E291" i="4"/>
  <c r="D287" i="1" s="1"/>
  <c r="D285" i="1"/>
  <c r="E290" i="4"/>
  <c r="D286" i="1" s="1"/>
  <c r="N3" i="9"/>
  <c r="I11" i="3"/>
  <c r="H147" i="1"/>
  <c r="G147" i="1"/>
  <c r="H414" i="1"/>
  <c r="G414" i="1"/>
  <c r="G282" i="9"/>
  <c r="E282" i="9" s="1"/>
  <c r="B282" i="9" s="1"/>
  <c r="G276" i="9"/>
  <c r="F6" i="5"/>
  <c r="C984" i="1"/>
  <c r="F636" i="4"/>
  <c r="C630" i="1"/>
  <c r="H345" i="1"/>
  <c r="G345" i="1"/>
  <c r="H276" i="9"/>
  <c r="D984" i="1"/>
  <c r="D403" i="1"/>
  <c r="F408" i="4"/>
  <c r="D291" i="4"/>
  <c r="F289" i="4"/>
  <c r="D413" i="4"/>
  <c r="C285" i="1"/>
  <c r="H1046" i="1"/>
  <c r="G1046" i="1"/>
  <c r="H1152" i="1"/>
  <c r="G1152" i="1"/>
  <c r="G402" i="1"/>
  <c r="H402" i="1"/>
  <c r="E639" i="4"/>
  <c r="E414" i="4"/>
  <c r="D409" i="1" s="1"/>
  <c r="D407" i="1"/>
  <c r="H1214" i="1"/>
  <c r="G1214" i="1"/>
  <c r="F635" i="4"/>
  <c r="C629" i="1"/>
  <c r="D290" i="4"/>
  <c r="G1435" i="1"/>
  <c r="H1435" i="1"/>
  <c r="H522" i="1"/>
  <c r="G522" i="1"/>
  <c r="E640" i="4" l="1"/>
  <c r="E641" i="4" s="1"/>
  <c r="E415" i="4"/>
  <c r="D410" i="1" s="1"/>
  <c r="D408" i="1"/>
  <c r="F639" i="4"/>
  <c r="C633" i="1"/>
  <c r="G285" i="1"/>
  <c r="H285" i="1"/>
  <c r="H8" i="3"/>
  <c r="H984" i="1"/>
  <c r="G984" i="1"/>
  <c r="D633" i="1"/>
  <c r="D640" i="4"/>
  <c r="D641" i="4" s="1"/>
  <c r="F413" i="4"/>
  <c r="D415" i="4"/>
  <c r="C408" i="1"/>
  <c r="H403" i="1"/>
  <c r="G403" i="1"/>
  <c r="F290" i="4"/>
  <c r="C286" i="1"/>
  <c r="H630" i="1"/>
  <c r="G630" i="1"/>
  <c r="E276" i="9"/>
  <c r="G407" i="1"/>
  <c r="H407" i="1"/>
  <c r="H629" i="1"/>
  <c r="G629" i="1"/>
  <c r="F291" i="4"/>
  <c r="C287" i="1"/>
  <c r="D414" i="4"/>
  <c r="F641" i="4" l="1"/>
  <c r="C635" i="1"/>
  <c r="H286" i="1"/>
  <c r="G286" i="1"/>
  <c r="F414" i="4"/>
  <c r="C409" i="1"/>
  <c r="F415" i="4"/>
  <c r="C410" i="1"/>
  <c r="D635" i="1"/>
  <c r="E275" i="9"/>
  <c r="I8" i="3" s="1"/>
  <c r="B276" i="9"/>
  <c r="H408" i="1"/>
  <c r="G408" i="1"/>
  <c r="H287" i="1"/>
  <c r="G287" i="1"/>
  <c r="D642" i="4"/>
  <c r="F640" i="4"/>
  <c r="C634" i="1"/>
  <c r="H633" i="1"/>
  <c r="G633" i="1"/>
  <c r="M3" i="9"/>
  <c r="E642" i="4"/>
  <c r="E645" i="4" s="1"/>
  <c r="D634" i="1"/>
  <c r="I18" i="3" l="1"/>
  <c r="D639" i="1"/>
  <c r="H409" i="1"/>
  <c r="G409" i="1"/>
  <c r="D646" i="4"/>
  <c r="F642" i="4"/>
  <c r="C636" i="1"/>
  <c r="G635" i="1"/>
  <c r="H635" i="1"/>
  <c r="E646" i="4"/>
  <c r="D636" i="1"/>
  <c r="H410" i="1"/>
  <c r="G410" i="1"/>
  <c r="D645" i="4"/>
  <c r="G634" i="1"/>
  <c r="H634" i="1"/>
  <c r="G636" i="1" l="1"/>
  <c r="H636" i="1"/>
  <c r="F645" i="4"/>
  <c r="H18" i="3"/>
  <c r="C639" i="1"/>
  <c r="G274" i="9"/>
  <c r="E274" i="9" s="1"/>
  <c r="B274" i="9" s="1"/>
  <c r="I19" i="3"/>
  <c r="D640" i="1"/>
  <c r="F646" i="4"/>
  <c r="H19" i="3"/>
  <c r="C640" i="1"/>
  <c r="G640" i="1" l="1"/>
  <c r="H640" i="1"/>
  <c r="G639" i="1"/>
  <c r="H639" i="1"/>
  <c r="H7" i="3"/>
  <c r="J3" i="9" l="1"/>
  <c r="I7" i="3"/>
  <c r="M271" i="9" l="1"/>
  <c r="L271" i="9"/>
  <c r="H18" i="9"/>
  <c r="G18" i="9"/>
  <c r="K10" i="9"/>
  <c r="G16" i="9"/>
  <c r="I9" i="9"/>
  <c r="H16" i="9"/>
  <c r="K8" i="9"/>
  <c r="K6" i="9"/>
  <c r="J11" i="9"/>
  <c r="I17" i="9"/>
  <c r="I5" i="9"/>
  <c r="K11" i="9"/>
  <c r="J17" i="9"/>
  <c r="J9" i="9"/>
  <c r="H15" i="9"/>
  <c r="K9" i="9"/>
  <c r="L15" i="9"/>
  <c r="J5" i="9"/>
  <c r="I7" i="9"/>
  <c r="H17" i="9"/>
  <c r="J7" i="9"/>
  <c r="I12" i="9"/>
  <c r="K7" i="9"/>
  <c r="J12" i="9"/>
  <c r="L16" i="9"/>
  <c r="K5" i="9"/>
  <c r="J10" i="9"/>
  <c r="E10" i="9" s="1"/>
  <c r="B10" i="9" s="1"/>
  <c r="M16" i="9"/>
  <c r="J13" i="9"/>
  <c r="K13" i="9"/>
  <c r="I13" i="9"/>
  <c r="I8" i="9"/>
  <c r="M15" i="9"/>
  <c r="J8" i="9"/>
  <c r="G15" i="9"/>
  <c r="E15" i="9" s="1"/>
  <c r="I6" i="9"/>
  <c r="K12" i="9"/>
  <c r="G17" i="9"/>
  <c r="J6" i="9"/>
  <c r="I11" i="9"/>
  <c r="E11" i="9" l="1"/>
  <c r="B11" i="9" s="1"/>
  <c r="E13" i="9"/>
  <c r="B13" i="9" s="1"/>
  <c r="E5" i="9"/>
  <c r="B5" i="9" s="1"/>
  <c r="E6" i="9"/>
  <c r="B6" i="9" s="1"/>
  <c r="E8" i="9"/>
  <c r="B8" i="9" s="1"/>
  <c r="E16" i="9"/>
  <c r="F271" i="9"/>
  <c r="B271" i="9" s="1"/>
  <c r="E17" i="9"/>
  <c r="B17" i="9" s="1"/>
  <c r="E12" i="9"/>
  <c r="B12" i="9" s="1"/>
  <c r="E18" i="9"/>
  <c r="B18" i="9" s="1"/>
  <c r="F16" i="9"/>
  <c r="F15" i="9"/>
  <c r="E9" i="9"/>
  <c r="B9" i="9" s="1"/>
  <c r="F19" i="9"/>
  <c r="E7" i="9"/>
  <c r="B7" i="9" s="1"/>
  <c r="B16" i="9" l="1"/>
  <c r="F14" i="9"/>
  <c r="F3" i="9" s="1"/>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<sst xmlns="http://schemas.openxmlformats.org/spreadsheetml/2006/main" count="4338" uniqueCount="3399">
  <si>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</si>
  <si>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</si>
  <si>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</si>
  <si>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</si>
  <si>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</si>
  <si>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</si>
  <si>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</si>
  <si>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</si>
  <si>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</si>
  <si>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</si>
  <si>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</si>
  <si>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</si>
  <si>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</si>
  <si>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</si>
  <si>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</si>
  <si>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</si>
  <si>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</si>
  <si>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</si>
  <si>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</si>
  <si>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</si>
  <si>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</si>
  <si>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</si>
  <si>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</si>
  <si>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</si>
  <si>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</si>
  <si>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</si>
  <si>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</si>
  <si>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</si>
  <si>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</si>
  <si>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</si>
  <si>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</si>
  <si>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BOL</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</si>
  <si>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</si>
  <si>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</si>
  <si>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</si>
  <si>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</si>
  <si>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</si>
  <si>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</si>
  <si>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</si>
  <si>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</si>
  <si>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</si>
  <si>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</si>
  <si>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</si>
  <si>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</si>
  <si>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</si>
  <si>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</si>
  <si>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</si>
  <si>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</si>
  <si>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</si>
  <si>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18073 - SREDNJA ŠKOLA BOL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</si>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</sst>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569313.53999999992</v>
      </c>
      <c r="D2" s="6">
        <f>'PR-RAS'!E6</f>
        <v>539752.03</v>
      </c>
      <c r="E2" s="6">
        <v>0</v>
      </c>
      <c r="F2" s="6">
        <v>0</v>
      </c>
      <c r="G2" s="7">
        <f t="shared" ref="G2:G264" si="0">(B2/1000)*(C2*1+D2*2)</f>
        <v>1648.8176000000001</v>
      </c>
      <c r="H2" s="7">
        <f t="shared" ref="H2:H264" si="1">ABS(C2-ROUND(C2,0))+ABS(D2-ROUND(D2,0))</f>
        <v>0.4900000001071021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485650.08999999997</v>
      </c>
      <c r="D46" s="1">
        <f>'PR-RAS'!E50</f>
        <v>453457.71</v>
      </c>
      <c r="E46" s="1">
        <v>0</v>
      </c>
      <c r="F46" s="1">
        <v>0</v>
      </c>
      <c r="G46" s="2">
        <f t="shared" si="0"/>
        <v>62665.447950000002</v>
      </c>
      <c r="H46" s="2">
        <f t="shared" si="1"/>
        <v>0.37999999994644895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365329.37</v>
      </c>
      <c r="D64" s="1">
        <f>'PR-RAS'!E68</f>
        <v>407757.01</v>
      </c>
      <c r="E64" s="1">
        <v>0</v>
      </c>
      <c r="F64" s="1">
        <v>0</v>
      </c>
      <c r="G64" s="2">
        <f t="shared" si="0"/>
        <v>74393.133570000005</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365329.37</v>
      </c>
      <c r="D65" s="1">
        <f>'PR-RAS'!E69</f>
        <v>407757.01</v>
      </c>
      <c r="E65" s="1">
        <v>0</v>
      </c>
      <c r="F65" s="1">
        <v>0</v>
      </c>
      <c r="G65" s="2">
        <f t="shared" si="0"/>
        <v>75573.976960000015</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72065.429999999993</v>
      </c>
      <c r="D70" s="1">
        <f>'PR-RAS'!E74</f>
        <v>18631.810000000001</v>
      </c>
      <c r="E70" s="1">
        <v>0</v>
      </c>
      <c r="F70" s="1">
        <v>0</v>
      </c>
      <c r="G70" s="2">
        <f t="shared" si="0"/>
        <v>7543.7044500000002</v>
      </c>
      <c r="H70" s="2">
        <f t="shared" si="1"/>
        <v>0.61999999999170541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72065.429999999993</v>
      </c>
      <c r="D71" s="1">
        <f>'PR-RAS'!E75</f>
        <v>18631.810000000001</v>
      </c>
      <c r="E71" s="1">
        <v>0</v>
      </c>
      <c r="F71" s="1">
        <v>0</v>
      </c>
      <c r="G71" s="2">
        <f t="shared" si="0"/>
        <v>7653.0334999999995</v>
      </c>
      <c r="H71" s="2">
        <f t="shared" si="1"/>
        <v>0.61999999999170541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48255.29</v>
      </c>
      <c r="D73" s="1">
        <f>'PR-RAS'!E77</f>
        <v>27068.89</v>
      </c>
      <c r="E73" s="1">
        <v>0</v>
      </c>
      <c r="F73" s="1">
        <v>0</v>
      </c>
      <c r="G73" s="2">
        <f t="shared" si="0"/>
        <v>7372.3010400000003</v>
      </c>
      <c r="H73" s="2">
        <f t="shared" si="1"/>
        <v>0.40000000000145519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2754.25</v>
      </c>
      <c r="D74" s="1">
        <f>'PR-RAS'!E78</f>
        <v>4060.34</v>
      </c>
      <c r="E74" s="1">
        <v>0</v>
      </c>
      <c r="F74" s="1">
        <v>0</v>
      </c>
      <c r="G74" s="2">
        <f t="shared" si="0"/>
        <v>793.86988999999994</v>
      </c>
      <c r="H74" s="2">
        <f t="shared" si="1"/>
        <v>0.59000000000014552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4484.05</v>
      </c>
      <c r="D75" s="1">
        <f>'PR-RAS'!E79</f>
        <v>0</v>
      </c>
      <c r="E75" s="1">
        <v>0</v>
      </c>
      <c r="F75" s="1">
        <v>0</v>
      </c>
      <c r="G75" s="2">
        <f t="shared" si="0"/>
        <v>331.81970000000001</v>
      </c>
      <c r="H75" s="2">
        <f t="shared" si="1"/>
        <v>5.0000000000181899E-2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15607.38</v>
      </c>
      <c r="D76" s="1">
        <f>'PR-RAS'!E80</f>
        <v>23008.55</v>
      </c>
      <c r="E76" s="1">
        <v>0</v>
      </c>
      <c r="F76" s="1">
        <v>0</v>
      </c>
      <c r="G76" s="2">
        <f t="shared" si="0"/>
        <v>4621.8359999999993</v>
      </c>
      <c r="H76" s="2">
        <f t="shared" si="1"/>
        <v>0.82999999999992724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25409.61</v>
      </c>
      <c r="D77" s="1">
        <f>'PR-RAS'!E81</f>
        <v>0</v>
      </c>
      <c r="E77" s="1">
        <v>0</v>
      </c>
      <c r="F77" s="1">
        <v>0</v>
      </c>
      <c r="G77" s="2">
        <f t="shared" si="0"/>
        <v>1931.1303600000001</v>
      </c>
      <c r="H77" s="2">
        <f t="shared" si="1"/>
        <v>0.38999999999941792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2135.4299999999998</v>
      </c>
      <c r="D78" s="1">
        <f>'PR-RAS'!E82</f>
        <v>0.05</v>
      </c>
      <c r="E78" s="1">
        <v>0</v>
      </c>
      <c r="F78" s="1">
        <v>0</v>
      </c>
      <c r="G78" s="2">
        <f t="shared" si="0"/>
        <v>164.43580999999998</v>
      </c>
      <c r="H78" s="2">
        <f t="shared" si="1"/>
        <v>0.47999999999983628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147.57</v>
      </c>
      <c r="D79" s="1">
        <f>'PR-RAS'!E83</f>
        <v>0.05</v>
      </c>
      <c r="E79" s="1">
        <v>0</v>
      </c>
      <c r="F79" s="1">
        <v>0</v>
      </c>
      <c r="G79" s="2">
        <f t="shared" si="0"/>
        <v>11.51826</v>
      </c>
      <c r="H79" s="2">
        <f t="shared" si="1"/>
        <v>0.48000000000000681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147.57</v>
      </c>
      <c r="D86" s="1">
        <f>'PR-RAS'!E90</f>
        <v>0.03</v>
      </c>
      <c r="E86" s="1">
        <v>0</v>
      </c>
      <c r="F86" s="1">
        <v>0</v>
      </c>
      <c r="G86" s="2">
        <f t="shared" si="0"/>
        <v>12.548550000000001</v>
      </c>
      <c r="H86" s="2">
        <f t="shared" si="1"/>
        <v>0.46000000000000685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1987.86</v>
      </c>
      <c r="D87" s="1">
        <f>'PR-RAS'!E91</f>
        <v>0</v>
      </c>
      <c r="E87" s="1">
        <v>0</v>
      </c>
      <c r="F87" s="1">
        <v>0</v>
      </c>
      <c r="G87" s="2">
        <f t="shared" si="0"/>
        <v>170.95595999999998</v>
      </c>
      <c r="H87" s="2">
        <f t="shared" si="1"/>
        <v>0.14000000000010004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1987.86</v>
      </c>
      <c r="D90" s="1">
        <f>'PR-RAS'!E94</f>
        <v>0</v>
      </c>
      <c r="E90" s="1">
        <v>0</v>
      </c>
      <c r="F90" s="1">
        <v>0</v>
      </c>
      <c r="G90" s="2">
        <f t="shared" si="0"/>
        <v>176.91953999999998</v>
      </c>
      <c r="H90" s="2">
        <f t="shared" si="1"/>
        <v>0.14000000000010004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281.37</v>
      </c>
      <c r="D102" s="1">
        <f>'PR-RAS'!E106</f>
        <v>2154.7399999999998</v>
      </c>
      <c r="E102" s="1">
        <v>0</v>
      </c>
      <c r="F102" s="1">
        <v>0</v>
      </c>
      <c r="G102" s="2">
        <f t="shared" si="0"/>
        <v>463.67584999999997</v>
      </c>
      <c r="H102" s="2">
        <f t="shared" si="1"/>
        <v>0.63000000000022283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281.37</v>
      </c>
      <c r="D108" s="1">
        <f>'PR-RAS'!E112</f>
        <v>2154.7399999999998</v>
      </c>
      <c r="E108" s="1">
        <v>0</v>
      </c>
      <c r="F108" s="1">
        <v>0</v>
      </c>
      <c r="G108" s="2">
        <f t="shared" si="0"/>
        <v>491.22094999999996</v>
      </c>
      <c r="H108" s="2">
        <f t="shared" si="1"/>
        <v>0.63000000000022283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281.37</v>
      </c>
      <c r="D113" s="1">
        <f>'PR-RAS'!E117</f>
        <v>2154.7399999999998</v>
      </c>
      <c r="E113" s="1">
        <v>0</v>
      </c>
      <c r="F113" s="1">
        <v>0</v>
      </c>
      <c r="G113" s="2">
        <f t="shared" si="0"/>
        <v>514.1751999999999</v>
      </c>
      <c r="H113" s="2">
        <f t="shared" si="1"/>
        <v>0.63000000000022283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1337.85</v>
      </c>
      <c r="D120" s="1">
        <f>'PR-RAS'!E124</f>
        <v>2635</v>
      </c>
      <c r="E120" s="1">
        <v>0</v>
      </c>
      <c r="F120" s="1">
        <v>0</v>
      </c>
      <c r="G120" s="2">
        <f t="shared" si="0"/>
        <v>786.33415000000002</v>
      </c>
      <c r="H120" s="2">
        <f t="shared" si="1"/>
        <v>0.15000000000009095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1337.85</v>
      </c>
      <c r="D121" s="1">
        <f>'PR-RAS'!E125</f>
        <v>2635</v>
      </c>
      <c r="E121" s="1">
        <v>0</v>
      </c>
      <c r="F121" s="1">
        <v>0</v>
      </c>
      <c r="G121" s="2">
        <f t="shared" si="0"/>
        <v>792.94200000000001</v>
      </c>
      <c r="H121" s="2">
        <f t="shared" si="1"/>
        <v>0.15000000000009095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320</v>
      </c>
      <c r="E122" s="1">
        <v>0</v>
      </c>
      <c r="F122" s="1">
        <v>0</v>
      </c>
      <c r="G122" s="2">
        <f t="shared" si="0"/>
        <v>77.44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1337.85</v>
      </c>
      <c r="D123" s="1">
        <f>'PR-RAS'!E127</f>
        <v>2315</v>
      </c>
      <c r="E123" s="1">
        <v>0</v>
      </c>
      <c r="F123" s="1">
        <v>0</v>
      </c>
      <c r="G123" s="2">
        <f t="shared" si="0"/>
        <v>728.07770000000005</v>
      </c>
      <c r="H123" s="2">
        <f t="shared" si="1"/>
        <v>0.15000000000009095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78904.350000000006</v>
      </c>
      <c r="D129" s="1">
        <f>'PR-RAS'!E133</f>
        <v>81504.53</v>
      </c>
      <c r="E129" s="1">
        <v>0</v>
      </c>
      <c r="F129" s="1">
        <v>0</v>
      </c>
      <c r="G129" s="2">
        <f t="shared" si="0"/>
        <v>30964.91648</v>
      </c>
      <c r="H129" s="2">
        <f t="shared" si="1"/>
        <v>0.82000000000698492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78904.350000000006</v>
      </c>
      <c r="D130" s="1">
        <f>'PR-RAS'!E134</f>
        <v>81504.53</v>
      </c>
      <c r="E130" s="1">
        <v>0</v>
      </c>
      <c r="F130" s="1">
        <v>0</v>
      </c>
      <c r="G130" s="2">
        <f t="shared" si="0"/>
        <v>31206.829890000001</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78904.350000000006</v>
      </c>
      <c r="D131" s="1">
        <f>'PR-RAS'!E135</f>
        <v>81504.53</v>
      </c>
      <c r="E131" s="1">
        <v>0</v>
      </c>
      <c r="F131" s="1">
        <v>0</v>
      </c>
      <c r="G131" s="2">
        <f t="shared" si="0"/>
        <v>31448.743300000002</v>
      </c>
      <c r="H131" s="2">
        <f t="shared" si="1"/>
        <v>0.82000000000698492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1004.45</v>
      </c>
      <c r="D135" s="1">
        <f>'PR-RAS'!E139</f>
        <v>0</v>
      </c>
      <c r="E135" s="1">
        <v>0</v>
      </c>
      <c r="F135" s="1">
        <v>0</v>
      </c>
      <c r="G135" s="2">
        <f t="shared" si="0"/>
        <v>134.59630000000001</v>
      </c>
      <c r="H135" s="2">
        <f t="shared" si="1"/>
        <v>0.45000000000004547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1004.45</v>
      </c>
      <c r="D146" s="1">
        <f>'PR-RAS'!E150</f>
        <v>0</v>
      </c>
      <c r="E146" s="1">
        <v>0</v>
      </c>
      <c r="F146" s="1">
        <v>0</v>
      </c>
      <c r="G146" s="2">
        <f t="shared" si="0"/>
        <v>145.64525</v>
      </c>
      <c r="H146" s="2">
        <f t="shared" si="1"/>
        <v>0.45000000000004547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509152.69</v>
      </c>
      <c r="D147" s="1">
        <f>'PR-RAS'!E151</f>
        <v>475866.98</v>
      </c>
      <c r="E147" s="1">
        <v>0</v>
      </c>
      <c r="F147" s="1">
        <v>0</v>
      </c>
      <c r="G147" s="2">
        <f t="shared" si="0"/>
        <v>213289.45089999997</v>
      </c>
      <c r="H147" s="2">
        <f t="shared" si="1"/>
        <v>0.33000000001629815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353822.68000000005</v>
      </c>
      <c r="D148" s="1">
        <f>'PR-RAS'!E152</f>
        <v>351320.70999999996</v>
      </c>
      <c r="E148" s="1">
        <v>0</v>
      </c>
      <c r="F148" s="1">
        <v>0</v>
      </c>
      <c r="G148" s="2">
        <f t="shared" si="0"/>
        <v>155300.22270000001</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306430.89</v>
      </c>
      <c r="D149" s="1">
        <f>'PR-RAS'!E153</f>
        <v>294462.61</v>
      </c>
      <c r="E149" s="1">
        <v>0</v>
      </c>
      <c r="F149" s="1">
        <v>0</v>
      </c>
      <c r="G149" s="2">
        <f t="shared" si="0"/>
        <v>132512.70428000001</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306430.89</v>
      </c>
      <c r="D150" s="1">
        <f>'PR-RAS'!E154</f>
        <v>294462.61</v>
      </c>
      <c r="E150" s="1">
        <v>0</v>
      </c>
      <c r="F150" s="1">
        <v>0</v>
      </c>
      <c r="G150" s="2">
        <f t="shared" si="0"/>
        <v>133408.06039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9601.3799999999992</v>
      </c>
      <c r="D154" s="1">
        <f>'PR-RAS'!E158</f>
        <v>14770.13</v>
      </c>
      <c r="E154" s="1">
        <v>0</v>
      </c>
      <c r="F154" s="1">
        <v>0</v>
      </c>
      <c r="G154" s="2">
        <f t="shared" si="0"/>
        <v>5988.6709199999996</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37790.410000000003</v>
      </c>
      <c r="D155" s="1">
        <f>'PR-RAS'!E159</f>
        <v>42087.97</v>
      </c>
      <c r="E155" s="1">
        <v>0</v>
      </c>
      <c r="F155" s="1">
        <v>0</v>
      </c>
      <c r="G155" s="2">
        <f t="shared" si="0"/>
        <v>18782.817900000002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37758.44</v>
      </c>
      <c r="D157" s="1">
        <f>'PR-RAS'!E161</f>
        <v>42069.43</v>
      </c>
      <c r="E157" s="1">
        <v>0</v>
      </c>
      <c r="F157" s="1">
        <v>0</v>
      </c>
      <c r="G157" s="2">
        <f t="shared" si="0"/>
        <v>19015.978800000001</v>
      </c>
      <c r="H157" s="2">
        <f t="shared" si="1"/>
        <v>0.87000000000261934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31.97</v>
      </c>
      <c r="D158" s="1">
        <f>'PR-RAS'!E162</f>
        <v>18.54</v>
      </c>
      <c r="E158" s="1">
        <v>0</v>
      </c>
      <c r="F158" s="1">
        <v>0</v>
      </c>
      <c r="G158" s="2">
        <f t="shared" si="0"/>
        <v>10.84085</v>
      </c>
      <c r="H158" s="2">
        <f t="shared" si="1"/>
        <v>0.49000000000000199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154411.65999999997</v>
      </c>
      <c r="D159" s="1">
        <f>'PR-RAS'!E163</f>
        <v>123453.96000000002</v>
      </c>
      <c r="E159" s="1">
        <v>0</v>
      </c>
      <c r="F159" s="1">
        <v>0</v>
      </c>
      <c r="G159" s="2">
        <f t="shared" si="0"/>
        <v>63408.493640000001</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74958.98</v>
      </c>
      <c r="D160" s="1">
        <f>'PR-RAS'!E164</f>
        <v>41931.82</v>
      </c>
      <c r="E160" s="1">
        <v>0</v>
      </c>
      <c r="F160" s="1">
        <v>0</v>
      </c>
      <c r="G160" s="2">
        <f t="shared" si="0"/>
        <v>25252.796579999998</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64607.27</v>
      </c>
      <c r="D161" s="1">
        <f>'PR-RAS'!E165</f>
        <v>25696.76</v>
      </c>
      <c r="E161" s="1">
        <v>0</v>
      </c>
      <c r="F161" s="1">
        <v>0</v>
      </c>
      <c r="G161" s="2">
        <f t="shared" si="0"/>
        <v>18560.126400000001</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10314.549999999999</v>
      </c>
      <c r="D162" s="1">
        <f>'PR-RAS'!E166</f>
        <v>15938.93</v>
      </c>
      <c r="E162" s="1">
        <v>0</v>
      </c>
      <c r="F162" s="1">
        <v>0</v>
      </c>
      <c r="G162" s="2">
        <f t="shared" si="0"/>
        <v>6792.9780100000007</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37.159999999999997</v>
      </c>
      <c r="D163" s="1">
        <f>'PR-RAS'!E167</f>
        <v>296.13</v>
      </c>
      <c r="E163" s="1">
        <v>0</v>
      </c>
      <c r="F163" s="1">
        <v>0</v>
      </c>
      <c r="G163" s="2">
        <f t="shared" si="0"/>
        <v>101.96603999999999</v>
      </c>
      <c r="H163" s="2">
        <f t="shared" si="1"/>
        <v>0.28999999999999204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49982.159999999996</v>
      </c>
      <c r="D165" s="1">
        <f>'PR-RAS'!E169</f>
        <v>53594.43</v>
      </c>
      <c r="E165" s="1">
        <v>0</v>
      </c>
      <c r="F165" s="1">
        <v>0</v>
      </c>
      <c r="G165" s="2">
        <f t="shared" si="0"/>
        <v>25776.047279999999</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4887.83</v>
      </c>
      <c r="D166" s="1">
        <f>'PR-RAS'!E170</f>
        <v>5172.43</v>
      </c>
      <c r="E166" s="1">
        <v>0</v>
      </c>
      <c r="F166" s="1">
        <v>0</v>
      </c>
      <c r="G166" s="2">
        <f t="shared" si="0"/>
        <v>2513.3938500000004</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24225.7</v>
      </c>
      <c r="D167" s="1">
        <f>'PR-RAS'!E171</f>
        <v>33623.14</v>
      </c>
      <c r="E167" s="1">
        <v>0</v>
      </c>
      <c r="F167" s="1">
        <v>0</v>
      </c>
      <c r="G167" s="2">
        <f t="shared" si="0"/>
        <v>15184.348680000001</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14941.45</v>
      </c>
      <c r="D168" s="1">
        <f>'PR-RAS'!E172</f>
        <v>12008.49</v>
      </c>
      <c r="E168" s="1">
        <v>0</v>
      </c>
      <c r="F168" s="1">
        <v>0</v>
      </c>
      <c r="G168" s="2">
        <f t="shared" si="0"/>
        <v>6506.0578100000002</v>
      </c>
      <c r="H168" s="2">
        <f t="shared" si="1"/>
        <v>0.94000000000050932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5927.18</v>
      </c>
      <c r="D169" s="1">
        <f>'PR-RAS'!E173</f>
        <v>2485.61</v>
      </c>
      <c r="E169" s="1">
        <v>0</v>
      </c>
      <c r="F169" s="1">
        <v>0</v>
      </c>
      <c r="G169" s="2">
        <f t="shared" si="0"/>
        <v>1830.9312000000004</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304.76</v>
      </c>
      <c r="E170" s="1">
        <v>0</v>
      </c>
      <c r="F170" s="1">
        <v>0</v>
      </c>
      <c r="G170" s="2">
        <f t="shared" si="0"/>
        <v>103.00888</v>
      </c>
      <c r="H170" s="2">
        <f t="shared" si="1"/>
        <v>0.24000000000000909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28073.53</v>
      </c>
      <c r="D173" s="1">
        <f>'PR-RAS'!E177</f>
        <v>25141.480000000003</v>
      </c>
      <c r="E173" s="1">
        <v>0</v>
      </c>
      <c r="F173" s="1">
        <v>0</v>
      </c>
      <c r="G173" s="2">
        <f t="shared" si="0"/>
        <v>13477.316279999999</v>
      </c>
      <c r="H173" s="2">
        <f t="shared" si="1"/>
        <v>0.95000000000436557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3715.83</v>
      </c>
      <c r="D174" s="1">
        <f>'PR-RAS'!E178</f>
        <v>4570.09</v>
      </c>
      <c r="E174" s="1">
        <v>0</v>
      </c>
      <c r="F174" s="1">
        <v>0</v>
      </c>
      <c r="G174" s="2">
        <f t="shared" si="0"/>
        <v>2224.0897299999997</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7865.58</v>
      </c>
      <c r="D175" s="1">
        <f>'PR-RAS'!E179</f>
        <v>2833.41</v>
      </c>
      <c r="E175" s="1">
        <v>0</v>
      </c>
      <c r="F175" s="1">
        <v>0</v>
      </c>
      <c r="G175" s="2">
        <f t="shared" si="0"/>
        <v>2354.6375999999996</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6216.47</v>
      </c>
      <c r="D176" s="1">
        <f>'PR-RAS'!E180</f>
        <v>1832.4</v>
      </c>
      <c r="E176" s="1">
        <v>0</v>
      </c>
      <c r="F176" s="1">
        <v>0</v>
      </c>
      <c r="G176" s="2">
        <f t="shared" si="0"/>
        <v>1729.22225</v>
      </c>
      <c r="H176" s="2">
        <f t="shared" si="1"/>
        <v>0.87000000000034561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1385.02</v>
      </c>
      <c r="D177" s="1">
        <f>'PR-RAS'!E181</f>
        <v>1802.22</v>
      </c>
      <c r="E177" s="1">
        <v>0</v>
      </c>
      <c r="F177" s="1">
        <v>0</v>
      </c>
      <c r="G177" s="2">
        <f t="shared" si="0"/>
        <v>878.14495999999997</v>
      </c>
      <c r="H177" s="2">
        <f t="shared" si="1"/>
        <v>0.24000000000000909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364.99</v>
      </c>
      <c r="D179" s="1">
        <f>'PR-RAS'!E183</f>
        <v>0</v>
      </c>
      <c r="E179" s="1">
        <v>0</v>
      </c>
      <c r="F179" s="1">
        <v>0</v>
      </c>
      <c r="G179" s="2">
        <f t="shared" si="0"/>
        <v>64.968220000000002</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4208.58</v>
      </c>
      <c r="D180" s="1">
        <f>'PR-RAS'!E184</f>
        <v>9941.7000000000007</v>
      </c>
      <c r="E180" s="1">
        <v>0</v>
      </c>
      <c r="F180" s="1">
        <v>0</v>
      </c>
      <c r="G180" s="2">
        <f t="shared" si="0"/>
        <v>4312.4644200000002</v>
      </c>
      <c r="H180" s="2">
        <f t="shared" si="1"/>
        <v>0.71999999999934516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1933.03</v>
      </c>
      <c r="D181" s="1">
        <f>'PR-RAS'!E185</f>
        <v>2669.76</v>
      </c>
      <c r="E181" s="1">
        <v>0</v>
      </c>
      <c r="F181" s="1">
        <v>0</v>
      </c>
      <c r="G181" s="2">
        <f t="shared" si="0"/>
        <v>1309.059</v>
      </c>
      <c r="H181" s="2">
        <f t="shared" si="1"/>
        <v>0.26999999999975444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2384.0300000000002</v>
      </c>
      <c r="D182" s="1">
        <f>'PR-RAS'!E186</f>
        <v>1491.9</v>
      </c>
      <c r="E182" s="1">
        <v>0</v>
      </c>
      <c r="F182" s="1">
        <v>0</v>
      </c>
      <c r="G182" s="2">
        <f t="shared" si="0"/>
        <v>971.57722999999999</v>
      </c>
      <c r="H182" s="2">
        <f t="shared" si="1"/>
        <v>0.13000000000010914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619.99</v>
      </c>
      <c r="E183" s="1">
        <v>0</v>
      </c>
      <c r="F183" s="1">
        <v>0</v>
      </c>
      <c r="G183" s="2">
        <f t="shared" si="0"/>
        <v>225.67635999999999</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1396.9899999999998</v>
      </c>
      <c r="D184" s="1">
        <f>'PR-RAS'!E188</f>
        <v>2166.2399999999998</v>
      </c>
      <c r="E184" s="1">
        <v>0</v>
      </c>
      <c r="F184" s="1">
        <v>0</v>
      </c>
      <c r="G184" s="2">
        <f t="shared" si="0"/>
        <v>1048.4930099999999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187.14</v>
      </c>
      <c r="D187" s="1">
        <f>'PR-RAS'!E191</f>
        <v>0</v>
      </c>
      <c r="E187" s="1">
        <v>0</v>
      </c>
      <c r="F187" s="1">
        <v>0</v>
      </c>
      <c r="G187" s="2">
        <f t="shared" si="0"/>
        <v>34.808039999999998</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85</v>
      </c>
      <c r="E188" s="1">
        <v>0</v>
      </c>
      <c r="F188" s="1">
        <v>0</v>
      </c>
      <c r="G188" s="2">
        <f t="shared" si="0"/>
        <v>37.994660000000003</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192.45</v>
      </c>
      <c r="D189" s="1">
        <f>'PR-RAS'!E193</f>
        <v>449.66</v>
      </c>
      <c r="E189" s="1">
        <v>0</v>
      </c>
      <c r="F189" s="1">
        <v>0</v>
      </c>
      <c r="G189" s="2">
        <f t="shared" si="0"/>
        <v>205.25275999999999</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798.41</v>
      </c>
      <c r="D190" s="1">
        <f>'PR-RAS'!E194</f>
        <v>833.28</v>
      </c>
      <c r="E190" s="1">
        <v>0</v>
      </c>
      <c r="F190" s="1">
        <v>0</v>
      </c>
      <c r="G190" s="2">
        <f t="shared" si="0"/>
        <v>465.87932999999998</v>
      </c>
      <c r="H190" s="2">
        <f t="shared" si="1"/>
        <v>0.68999999999994088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185.81</v>
      </c>
      <c r="D191" s="1">
        <f>'PR-RAS'!E195</f>
        <v>798.3</v>
      </c>
      <c r="E191" s="1">
        <v>0</v>
      </c>
      <c r="F191" s="1">
        <v>0</v>
      </c>
      <c r="G191" s="2">
        <f t="shared" si="0"/>
        <v>338.65789999999998</v>
      </c>
      <c r="H191" s="2">
        <f t="shared" si="1"/>
        <v>0.48999999999995225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918.35</v>
      </c>
      <c r="D192" s="1">
        <f>'PR-RAS'!E196</f>
        <v>744.43000000000006</v>
      </c>
      <c r="E192" s="1">
        <v>0</v>
      </c>
      <c r="F192" s="1">
        <v>0</v>
      </c>
      <c r="G192" s="2">
        <f t="shared" si="0"/>
        <v>459.77710999999999</v>
      </c>
      <c r="H192" s="2">
        <f t="shared" si="1"/>
        <v>0.7800000000000864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918.35</v>
      </c>
      <c r="D206" s="1">
        <f>'PR-RAS'!E210</f>
        <v>744.43000000000006</v>
      </c>
      <c r="E206" s="1">
        <v>0</v>
      </c>
      <c r="F206" s="1">
        <v>0</v>
      </c>
      <c r="G206" s="2">
        <f t="shared" si="0"/>
        <v>493.47805</v>
      </c>
      <c r="H206" s="2">
        <f t="shared" si="1"/>
        <v>0.7800000000000864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208.86</v>
      </c>
      <c r="D207" s="1">
        <f>'PR-RAS'!E211</f>
        <v>277.44</v>
      </c>
      <c r="E207" s="1">
        <v>0</v>
      </c>
      <c r="F207" s="1">
        <v>0</v>
      </c>
      <c r="G207" s="2">
        <f t="shared" si="0"/>
        <v>157.33043999999998</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709.49</v>
      </c>
      <c r="D209" s="1">
        <f>'PR-RAS'!E213</f>
        <v>466.99</v>
      </c>
      <c r="E209" s="1">
        <v>0</v>
      </c>
      <c r="F209" s="1">
        <v>0</v>
      </c>
      <c r="G209" s="2">
        <f t="shared" si="0"/>
        <v>341.84175999999997</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347.88</v>
      </c>
      <c r="E259" s="1">
        <v>0</v>
      </c>
      <c r="F259" s="1">
        <v>0</v>
      </c>
      <c r="G259" s="2">
        <f t="shared" si="0"/>
        <v>179.50608</v>
      </c>
      <c r="H259" s="2">
        <f t="shared" si="1"/>
        <v>0.12000000000000455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347.88</v>
      </c>
      <c r="E260" s="1">
        <v>0</v>
      </c>
      <c r="F260" s="1">
        <v>0</v>
      </c>
      <c r="G260" s="2">
        <f t="shared" si="0"/>
        <v>180.20184</v>
      </c>
      <c r="H260" s="2">
        <f t="shared" si="1"/>
        <v>0.12000000000000455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347.88</v>
      </c>
      <c r="E262" s="1">
        <v>0</v>
      </c>
      <c r="F262" s="1">
        <v>0</v>
      </c>
      <c r="G262" s="2">
        <f t="shared" si="0"/>
        <v>181.59336000000002</v>
      </c>
      <c r="H262" s="2">
        <f t="shared" si="1"/>
        <v>0.12000000000000455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509152.69</v>
      </c>
      <c r="D285" s="1">
        <f>'PR-RAS'!E289</f>
        <v>475866.98</v>
      </c>
      <c r="E285" s="1">
        <v>0</v>
      </c>
      <c r="F285" s="1">
        <v>0</v>
      </c>
      <c r="G285" s="2">
        <f t="shared" si="8"/>
        <v>414891.80859999993</v>
      </c>
      <c r="H285" s="2">
        <f t="shared" si="9"/>
        <v>0.33000000001629815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60160.849999999919</v>
      </c>
      <c r="D286" s="1">
        <f>'PR-RAS'!E290</f>
        <v>63885.050000000047</v>
      </c>
      <c r="E286" s="1">
        <v>0</v>
      </c>
      <c r="F286" s="1">
        <v>0</v>
      </c>
      <c r="G286" s="2">
        <f t="shared" si="8"/>
        <v>53560.320749999999</v>
      </c>
      <c r="H286" s="2">
        <f t="shared" si="9"/>
        <v>0.20000000012805685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50742.83</v>
      </c>
      <c r="D288" s="1">
        <f>'PR-RAS'!E292</f>
        <v>159185.84</v>
      </c>
      <c r="E288" s="1">
        <v>0</v>
      </c>
      <c r="F288" s="1">
        <v>0</v>
      </c>
      <c r="G288" s="2">
        <f t="shared" si="8"/>
        <v>105935.86437</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30722.84</v>
      </c>
      <c r="D345" s="1">
        <f>'PR-RAS'!E350</f>
        <v>5772.54</v>
      </c>
      <c r="E345" s="1">
        <v>0</v>
      </c>
      <c r="F345" s="1">
        <v>0</v>
      </c>
      <c r="G345" s="2">
        <f t="shared" si="8"/>
        <v>14540.164479999998</v>
      </c>
      <c r="H345" s="2">
        <f t="shared" si="9"/>
        <v>0.61999999999989086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30722.84</v>
      </c>
      <c r="D358" s="1">
        <f>'PR-RAS'!E363</f>
        <v>5772.54</v>
      </c>
      <c r="E358" s="1">
        <v>0</v>
      </c>
      <c r="F358" s="1">
        <v>0</v>
      </c>
      <c r="G358" s="2">
        <f t="shared" si="8"/>
        <v>15089.647439999999</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30722.84</v>
      </c>
      <c r="D364" s="1">
        <f>'PR-RAS'!E369</f>
        <v>5772.54</v>
      </c>
      <c r="E364" s="1">
        <v>0</v>
      </c>
      <c r="F364" s="1">
        <v>0</v>
      </c>
      <c r="G364" s="2">
        <f t="shared" si="8"/>
        <v>15343.254959999998</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1570</v>
      </c>
      <c r="E367" s="1">
        <v>0</v>
      </c>
      <c r="F367" s="1">
        <v>0</v>
      </c>
      <c r="G367" s="2">
        <f t="shared" si="8"/>
        <v>1149.24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30722.84</v>
      </c>
      <c r="D371" s="1">
        <f>'PR-RAS'!E376</f>
        <v>4202.54</v>
      </c>
      <c r="E371" s="1">
        <v>0</v>
      </c>
      <c r="F371" s="1">
        <v>0</v>
      </c>
      <c r="G371" s="2">
        <f t="shared" si="8"/>
        <v>14477.330399999999</v>
      </c>
      <c r="H371" s="2">
        <f t="shared" si="9"/>
        <v>0.61999999999989086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30722.84</v>
      </c>
      <c r="D403" s="1">
        <f>'PR-RAS'!E408</f>
        <v>5772.54</v>
      </c>
      <c r="E403" s="1">
        <v>0</v>
      </c>
      <c r="F403" s="1">
        <v>0</v>
      </c>
      <c r="G403" s="2">
        <f t="shared" si="8"/>
        <v>16991.703840000002</v>
      </c>
      <c r="H403" s="2">
        <f t="shared" si="9"/>
        <v>0.61999999999989086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40767.11</v>
      </c>
      <c r="D405" s="1">
        <f>'PR-RAS'!E410</f>
        <v>89131.05</v>
      </c>
      <c r="E405" s="1">
        <v>0</v>
      </c>
      <c r="F405" s="1">
        <v>0</v>
      </c>
      <c r="G405" s="2">
        <f t="shared" si="8"/>
        <v>88487.800840000011</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3103.14</v>
      </c>
      <c r="D406" s="1">
        <f>'PR-RAS'!E411</f>
        <v>3103.14</v>
      </c>
      <c r="E406" s="1">
        <v>0</v>
      </c>
      <c r="F406" s="1">
        <v>0</v>
      </c>
      <c r="G406" s="2">
        <f t="shared" si="8"/>
        <v>3770.3151000000003</v>
      </c>
      <c r="H406" s="2">
        <f t="shared" si="9"/>
        <v>0.27999999999974534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569313.53999999992</v>
      </c>
      <c r="D407" s="1">
        <f>'PR-RAS'!E412</f>
        <v>539752.03</v>
      </c>
      <c r="E407" s="1">
        <v>0</v>
      </c>
      <c r="F407" s="1">
        <v>0</v>
      </c>
      <c r="G407" s="2">
        <f t="shared" si="8"/>
        <v>669419.94560000009</v>
      </c>
      <c r="H407" s="2">
        <f t="shared" si="9"/>
        <v>0.4900000001071021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539875.53</v>
      </c>
      <c r="D408" s="1">
        <f>'PR-RAS'!E413</f>
        <v>481639.51999999996</v>
      </c>
      <c r="E408" s="1">
        <v>0</v>
      </c>
      <c r="F408" s="1">
        <v>0</v>
      </c>
      <c r="G408" s="2">
        <f t="shared" si="8"/>
        <v>611783.90998999984</v>
      </c>
      <c r="H408" s="2">
        <f t="shared" si="9"/>
        <v>0.95000000001164153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29438.009999999893</v>
      </c>
      <c r="D409" s="1">
        <f>'PR-RAS'!E414</f>
        <v>58112.510000000068</v>
      </c>
      <c r="E409" s="1">
        <v>0</v>
      </c>
      <c r="F409" s="1">
        <v>0</v>
      </c>
      <c r="G409" s="2">
        <f t="shared" si="8"/>
        <v>59430.516240000004</v>
      </c>
      <c r="H409" s="2">
        <f t="shared" si="9"/>
        <v>0.49999999982537702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9975.7200000000012</v>
      </c>
      <c r="D411" s="1">
        <f>'PR-RAS'!E416</f>
        <v>70054.789999999994</v>
      </c>
      <c r="E411" s="1">
        <v>0</v>
      </c>
      <c r="F411" s="1">
        <v>0</v>
      </c>
      <c r="G411" s="2">
        <f t="shared" si="8"/>
        <v>61534.972999999991</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3103.14</v>
      </c>
      <c r="D413" s="1">
        <f>'PR-RAS'!E418</f>
        <v>3103.14</v>
      </c>
      <c r="E413" s="1">
        <v>0</v>
      </c>
      <c r="F413" s="1">
        <v>0</v>
      </c>
      <c r="G413" s="2">
        <f t="shared" si="8"/>
        <v>3835.4810399999997</v>
      </c>
      <c r="H413" s="2">
        <f t="shared" si="9"/>
        <v>0.27999999999974534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569313.53999999992</v>
      </c>
      <c r="D633" s="1">
        <f>'PR-RAS'!E639</f>
        <v>539752.03</v>
      </c>
      <c r="E633" s="1">
        <v>0</v>
      </c>
      <c r="F633" s="1">
        <v>0</v>
      </c>
      <c r="G633" s="2">
        <f t="shared" si="10"/>
        <v>1042052.7232000001</v>
      </c>
      <c r="H633" s="2">
        <f t="shared" si="11"/>
        <v>0.4900000001071021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539875.53</v>
      </c>
      <c r="D634" s="1">
        <f>'PR-RAS'!E640</f>
        <v>481639.51999999996</v>
      </c>
      <c r="E634" s="1">
        <v>0</v>
      </c>
      <c r="F634" s="1">
        <v>0</v>
      </c>
      <c r="G634" s="2">
        <f t="shared" si="10"/>
        <v>951496.84280999994</v>
      </c>
      <c r="H634" s="2">
        <f t="shared" si="11"/>
        <v>0.95000000001164153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29438.009999999893</v>
      </c>
      <c r="D635" s="1">
        <f>'PR-RAS'!E641</f>
        <v>58112.510000000068</v>
      </c>
      <c r="E635" s="1">
        <v>0</v>
      </c>
      <c r="F635" s="1">
        <v>0</v>
      </c>
      <c r="G635" s="2">
        <f t="shared" si="10"/>
        <v>92350.361020000026</v>
      </c>
      <c r="H635" s="2">
        <f t="shared" si="11"/>
        <v>0.49999999982537702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9975.7200000000012</v>
      </c>
      <c r="D637" s="1">
        <f>'PR-RAS'!E643</f>
        <v>70054.789999999994</v>
      </c>
      <c r="E637" s="1">
        <v>0</v>
      </c>
      <c r="F637" s="1">
        <v>0</v>
      </c>
      <c r="G637" s="2">
        <f t="shared" si="10"/>
        <v>95454.250799999994</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39413.729999999894</v>
      </c>
      <c r="D639" s="1">
        <f>'PR-RAS'!E645</f>
        <v>128167.30000000006</v>
      </c>
      <c r="E639" s="1">
        <v>0</v>
      </c>
      <c r="F639" s="1">
        <v>0</v>
      </c>
      <c r="G639" s="2">
        <f t="shared" si="10"/>
        <v>188687.43454000002</v>
      </c>
      <c r="H639" s="2">
        <f t="shared" si="11"/>
        <v>0.57000000016705599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116220.72</v>
      </c>
      <c r="E641" s="1">
        <v>0</v>
      </c>
      <c r="F641" s="1">
        <v>0</v>
      </c>
      <c r="G641" s="2">
        <f t="shared" si="10"/>
        <v>148762.52160000001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159057.93</v>
      </c>
      <c r="D642" s="1">
        <f>'PR-RAS'!E649</f>
        <v>121526.68</v>
      </c>
      <c r="E642" s="1">
        <v>0</v>
      </c>
      <c r="F642" s="1">
        <v>0</v>
      </c>
      <c r="G642" s="2">
        <f t="shared" si="10"/>
        <v>257753.33689000001</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153036.17000000001</v>
      </c>
      <c r="D643" s="1">
        <f>'PR-RAS'!E650</f>
        <v>119659.98</v>
      </c>
      <c r="E643" s="1">
        <v>0</v>
      </c>
      <c r="F643" s="1">
        <v>0</v>
      </c>
      <c r="G643" s="2">
        <f t="shared" si="10"/>
        <v>251892.63546000002</v>
      </c>
      <c r="H643" s="2">
        <f t="shared" si="11"/>
        <v>0.19000000001688022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202007.79</v>
      </c>
      <c r="D644" s="1">
        <f>'PR-RAS'!E651</f>
        <v>155316.99</v>
      </c>
      <c r="E644" s="1">
        <v>0</v>
      </c>
      <c r="F644" s="1">
        <v>0</v>
      </c>
      <c r="G644" s="2">
        <f t="shared" si="10"/>
        <v>329628.65811000002</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110086.30999999997</v>
      </c>
      <c r="D645" s="1">
        <f>'PR-RAS'!E652</f>
        <v>85869.669999999984</v>
      </c>
      <c r="E645" s="1">
        <v>0</v>
      </c>
      <c r="F645" s="1">
        <v>0</v>
      </c>
      <c r="G645" s="2">
        <f t="shared" si="10"/>
        <v>181495.71859999993</v>
      </c>
      <c r="H645" s="2">
        <f t="shared" si="11"/>
        <v>0.63999999998486601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48</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43</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338954.7</v>
      </c>
      <c r="D668" s="1">
        <f>'PR-RAS'!E675</f>
        <v>407757.01</v>
      </c>
      <c r="E668" s="1">
        <v>0</v>
      </c>
      <c r="F668" s="1">
        <v>0</v>
      </c>
      <c r="G668" s="2">
        <f t="shared" si="10"/>
        <v>770030.63624000002</v>
      </c>
      <c r="H668" s="2">
        <f t="shared" si="11"/>
        <v>0.30999999999767169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26374.67</v>
      </c>
      <c r="D669" s="1">
        <f>'PR-RAS'!E676</f>
        <v>0</v>
      </c>
      <c r="E669" s="1">
        <v>0</v>
      </c>
      <c r="F669" s="1">
        <v>0</v>
      </c>
      <c r="G669" s="2">
        <f t="shared" si="10"/>
        <v>17618.279559999999</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68414.23</v>
      </c>
      <c r="D687" s="1">
        <f>'PR-RAS'!E694</f>
        <v>16172.81</v>
      </c>
      <c r="E687" s="1">
        <v>0</v>
      </c>
      <c r="F687" s="1">
        <v>0</v>
      </c>
      <c r="G687" s="2">
        <f t="shared" si="10"/>
        <v>69121.257100000003</v>
      </c>
      <c r="H687" s="2">
        <f t="shared" si="11"/>
        <v>0.41999999999643478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3651.2</v>
      </c>
      <c r="D690" s="1">
        <f>'PR-RAS'!E697</f>
        <v>2459</v>
      </c>
      <c r="E690" s="1">
        <v>0</v>
      </c>
      <c r="F690" s="1">
        <v>0</v>
      </c>
      <c r="G690" s="2">
        <f t="shared" si="10"/>
        <v>5904.1787999999997</v>
      </c>
      <c r="H690" s="2">
        <f t="shared" si="11"/>
        <v>0.1999999999998181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281.37</v>
      </c>
      <c r="D703" s="1">
        <f>'PR-RAS'!E710</f>
        <v>2006.64</v>
      </c>
      <c r="E703" s="1">
        <v>0</v>
      </c>
      <c r="F703" s="1">
        <v>0</v>
      </c>
      <c r="G703" s="2">
        <f t="shared" si="10"/>
        <v>3014.8443000000002</v>
      </c>
      <c r="H703" s="2">
        <f t="shared" si="11"/>
        <v>0.7299999999999045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1239.8399999999999</v>
      </c>
      <c r="D710" s="1">
        <f>'PR-RAS'!E717</f>
        <v>613.62</v>
      </c>
      <c r="E710" s="1">
        <v>0</v>
      </c>
      <c r="F710" s="1">
        <v>0</v>
      </c>
      <c r="G710" s="2">
        <f t="shared" si="10"/>
        <v>1749.1597199999999</v>
      </c>
      <c r="H710" s="2">
        <f t="shared" si="11"/>
        <v>0.54000000000007731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10314.549999999999</v>
      </c>
      <c r="D711" s="1">
        <f>'PR-RAS'!E718</f>
        <v>15938.93</v>
      </c>
      <c r="E711" s="1">
        <v>0</v>
      </c>
      <c r="F711" s="1">
        <v>0</v>
      </c>
      <c r="G711" s="2">
        <f t="shared" si="10"/>
        <v>29956.611100000002</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364.99</v>
      </c>
      <c r="D713" s="1">
        <f>'PR-RAS'!E720</f>
        <v>0</v>
      </c>
      <c r="E713" s="1">
        <v>0</v>
      </c>
      <c r="F713" s="1">
        <v>0</v>
      </c>
      <c r="G713" s="2">
        <f t="shared" si="10"/>
        <v>259.87288000000001</v>
      </c>
      <c r="H713" s="2">
        <f t="shared" si="11"/>
        <v>9.9999999999909051E-3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3229.83</v>
      </c>
      <c r="D715" s="1">
        <f>'PR-RAS'!E722</f>
        <v>6870.49</v>
      </c>
      <c r="E715" s="1">
        <v>0</v>
      </c>
      <c r="F715" s="1">
        <v>0</v>
      </c>
      <c r="G715" s="2">
        <f t="shared" si="10"/>
        <v>12117.158339999998</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103848.76</v>
      </c>
      <c r="D1480" s="6"/>
      <c r="E1480" s="6">
        <v>0</v>
      </c>
      <c r="F1480" s="6">
        <v>0</v>
      </c>
      <c r="G1480" s="7">
        <f t="shared" ref="G1480:G1580" si="34">B1480/1000*C1480</f>
        <v>103.84876</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550282.12000000011</v>
      </c>
      <c r="D1481" s="1">
        <v>0</v>
      </c>
      <c r="E1481" s="1">
        <v>0</v>
      </c>
      <c r="F1481" s="1">
        <v>0</v>
      </c>
      <c r="G1481" s="2">
        <f t="shared" si="34"/>
        <v>1100.5642400000002</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549341.62000000011</v>
      </c>
      <c r="D1483" s="1">
        <v>0</v>
      </c>
      <c r="E1483" s="1">
        <v>0</v>
      </c>
      <c r="F1483" s="1">
        <v>0</v>
      </c>
      <c r="G1483" s="2">
        <f t="shared" si="34"/>
        <v>2197.3664800000006</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420565.32</v>
      </c>
      <c r="D1484" s="1">
        <v>0</v>
      </c>
      <c r="E1484" s="1">
        <v>0</v>
      </c>
      <c r="F1484" s="1">
        <v>0</v>
      </c>
      <c r="G1484" s="2">
        <f t="shared" si="34"/>
        <v>2102.8265999999999</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127687.49</v>
      </c>
      <c r="D1485" s="1">
        <v>0</v>
      </c>
      <c r="E1485" s="1">
        <v>0</v>
      </c>
      <c r="F1485" s="1">
        <v>0</v>
      </c>
      <c r="G1485" s="2">
        <f t="shared" si="34"/>
        <v>766.12494000000004</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740.93</v>
      </c>
      <c r="D1486" s="1">
        <v>0</v>
      </c>
      <c r="E1486" s="1">
        <v>0</v>
      </c>
      <c r="F1486" s="1">
        <v>0</v>
      </c>
      <c r="G1486" s="2">
        <f t="shared" si="34"/>
        <v>5.1865100000000002</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347.88</v>
      </c>
      <c r="D1491" s="1">
        <v>0</v>
      </c>
      <c r="E1491" s="1">
        <v>0</v>
      </c>
      <c r="F1491" s="1">
        <v>0</v>
      </c>
      <c r="G1491" s="2">
        <f t="shared" si="34"/>
        <v>4.1745599999999996</v>
      </c>
      <c r="H1491" s="2">
        <f t="shared" si="35"/>
        <v>0.12000000000000455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940.5</v>
      </c>
      <c r="D1492" s="1">
        <v>0</v>
      </c>
      <c r="E1492" s="1">
        <v>0</v>
      </c>
      <c r="F1492" s="1">
        <v>0</v>
      </c>
      <c r="G1492" s="2">
        <f t="shared" si="34"/>
        <v>12.2265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574224.68999999994</v>
      </c>
      <c r="D1499" s="1">
        <v>0</v>
      </c>
      <c r="E1499" s="1">
        <v>0</v>
      </c>
      <c r="F1499" s="1">
        <v>0</v>
      </c>
      <c r="G1499" s="2">
        <f t="shared" si="34"/>
        <v>11484.493799999998</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574224.68999999994</v>
      </c>
      <c r="D1501" s="1">
        <v>0</v>
      </c>
      <c r="E1501" s="1">
        <v>0</v>
      </c>
      <c r="F1501" s="1">
        <v>0</v>
      </c>
      <c r="G1501" s="2">
        <f t="shared" si="34"/>
        <v>12632.943179999998</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414558.1</v>
      </c>
      <c r="D1502" s="1">
        <v>0</v>
      </c>
      <c r="E1502" s="1">
        <v>0</v>
      </c>
      <c r="F1502" s="1">
        <v>0</v>
      </c>
      <c r="G1502" s="2">
        <f t="shared" si="34"/>
        <v>9534.836299999999</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142671.81</v>
      </c>
      <c r="D1503" s="1">
        <v>0</v>
      </c>
      <c r="E1503" s="1">
        <v>0</v>
      </c>
      <c r="F1503" s="1">
        <v>0</v>
      </c>
      <c r="G1503" s="2">
        <f t="shared" si="34"/>
        <v>3424.1234399999998</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821.97</v>
      </c>
      <c r="D1504" s="1">
        <v>0</v>
      </c>
      <c r="E1504" s="1">
        <v>0</v>
      </c>
      <c r="F1504" s="1">
        <v>0</v>
      </c>
      <c r="G1504" s="2">
        <f t="shared" si="34"/>
        <v>20.549250000000001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16172.81</v>
      </c>
      <c r="D1509" s="1">
        <v>0</v>
      </c>
      <c r="E1509" s="1">
        <v>0</v>
      </c>
      <c r="F1509" s="1">
        <v>0</v>
      </c>
      <c r="G1509" s="2">
        <f t="shared" si="34"/>
        <v>485.18429999999995</v>
      </c>
      <c r="H1509" s="2">
        <f t="shared" si="35"/>
        <v>0.19000000000050932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79906.190000000177</v>
      </c>
      <c r="D1517" s="1">
        <v>0</v>
      </c>
      <c r="E1517" s="1">
        <v>0</v>
      </c>
      <c r="F1517" s="1">
        <v>0</v>
      </c>
      <c r="G1517" s="2">
        <f t="shared" si="34"/>
        <v>3036.4352200000067</v>
      </c>
      <c r="H1517" s="2">
        <f t="shared" si="35"/>
        <v>0.19000000017695129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79906.19</v>
      </c>
      <c r="D1576" s="1">
        <v>0</v>
      </c>
      <c r="E1576" s="1">
        <v>0</v>
      </c>
      <c r="F1576" s="1">
        <v>0</v>
      </c>
      <c r="G1576" s="2">
        <f t="shared" si="34"/>
        <v>7750.9004300000006</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79906.19</v>
      </c>
      <c r="D1578" s="1">
        <v>0</v>
      </c>
      <c r="E1578" s="1">
        <v>0</v>
      </c>
      <c r="F1578" s="1">
        <v>0</v>
      </c>
      <c r="G1578" s="2">
        <f t="shared" si="34"/>
        <v>7910.7128100000009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18073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569313.53999999992</v>
      </c>
      <c r="I16" s="170">
        <f>'PR-RAS'!E6</f>
        <v>539752.03</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509152.69</v>
      </c>
      <c r="I17" s="170">
        <f>'PR-RAS'!E151</f>
        <v>475866.98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39413.729999999894</v>
      </c>
      <c r="I18" s="170">
        <f>'PR-RAS'!E645</f>
        <v>128167.30000000006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103848.76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79906.190000000177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79906.19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28" sqref="E1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569313.53999999992</v>
      </c>
      <c r="E6" s="51">
        <f>E7+E44+E50+E82+E106+E124+E133+E139</f>
        <v>539752.03</v>
      </c>
      <c r="F6" s="52">
        <f t="shared" ref="F6:F131" si="0">IF(D6&lt;&gt;0,IF(E6/D6&gt;=100,"&gt;&gt;100",E6/D6*100),"-")</f>
        <v>94.807516785917329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485650.08999999997</v>
      </c>
      <c r="E50" s="51">
        <f>E51+E54+E59+E62+E65+E68+E71+E74+E77</f>
        <v>453457.71</v>
      </c>
      <c r="F50" s="52">
        <f t="shared" si="0"/>
        <v>93.37128095662456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365329.37</v>
      </c>
      <c r="E68" s="51">
        <f t="shared" si="15"/>
        <v>407757.01</v>
      </c>
      <c r="F68" s="52">
        <f t="shared" si="0"/>
        <v>111.61353109934741</v>
      </c>
    </row>
    <row r="69" spans="1:6" ht="12.75" customHeight="1" x14ac:dyDescent="0.2">
      <c r="A69" s="53" t="s">
        <v>184</v>
      </c>
      <c r="B69" s="85" t="s">
        <v>185</v>
      </c>
      <c r="C69" s="50" t="s">
        <v>184</v>
      </c>
      <c r="D69" s="242">
        <v>365329.37</v>
      </c>
      <c r="E69" s="242">
        <v>407757.01</v>
      </c>
      <c r="F69" s="52">
        <f t="shared" si="0"/>
        <v>111.61353109934741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72065.429999999993</v>
      </c>
      <c r="E74" s="51">
        <f t="shared" si="17"/>
        <v>18631.810000000001</v>
      </c>
      <c r="F74" s="52">
        <f t="shared" si="0"/>
        <v>25.85401904907804</v>
      </c>
    </row>
    <row r="75" spans="1:6" ht="12.75" customHeight="1" x14ac:dyDescent="0.2">
      <c r="A75" s="53" t="s">
        <v>196</v>
      </c>
      <c r="B75" s="85" t="s">
        <v>197</v>
      </c>
      <c r="C75" s="50" t="s">
        <v>196</v>
      </c>
      <c r="D75" s="242">
        <v>72065.429999999993</v>
      </c>
      <c r="E75" s="242">
        <v>18631.810000000001</v>
      </c>
      <c r="F75" s="52">
        <f t="shared" si="0"/>
        <v>25.85401904907804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48255.29</v>
      </c>
      <c r="E77" s="51">
        <f t="shared" si="18"/>
        <v>27068.89</v>
      </c>
      <c r="F77" s="52">
        <f t="shared" si="0"/>
        <v>56.095176300878101</v>
      </c>
    </row>
    <row r="78" spans="1:6" ht="12.75" customHeight="1" x14ac:dyDescent="0.2">
      <c r="A78" s="53">
        <v>6391</v>
      </c>
      <c r="B78" s="85" t="s">
        <v>202</v>
      </c>
      <c r="C78" s="50" t="s">
        <v>203</v>
      </c>
      <c r="D78" s="242">
        <v>2754.25</v>
      </c>
      <c r="E78" s="242">
        <v>4060.34</v>
      </c>
      <c r="F78" s="52">
        <f t="shared" si="0"/>
        <v>147.42089498048472</v>
      </c>
    </row>
    <row r="79" spans="1:6" ht="12.75" customHeight="1" x14ac:dyDescent="0.2">
      <c r="A79" s="53">
        <v>6392</v>
      </c>
      <c r="B79" s="85" t="s">
        <v>204</v>
      </c>
      <c r="C79" s="50" t="s">
        <v>205</v>
      </c>
      <c r="D79" s="242">
        <v>4484.05</v>
      </c>
      <c r="E79" s="242"/>
      <c r="F79" s="52">
        <f t="shared" si="0"/>
        <v>0</v>
      </c>
    </row>
    <row r="80" spans="1:6" ht="24" x14ac:dyDescent="0.2">
      <c r="A80" s="53">
        <v>6393</v>
      </c>
      <c r="B80" s="85" t="s">
        <v>206</v>
      </c>
      <c r="C80" s="50" t="s">
        <v>207</v>
      </c>
      <c r="D80" s="242">
        <v>15607.38</v>
      </c>
      <c r="E80" s="242">
        <v>23008.55</v>
      </c>
      <c r="F80" s="52">
        <f t="shared" si="0"/>
        <v>147.42096367231397</v>
      </c>
    </row>
    <row r="81" spans="1:6" ht="24" x14ac:dyDescent="0.2">
      <c r="A81" s="53">
        <v>6394</v>
      </c>
      <c r="B81" s="85" t="s">
        <v>208</v>
      </c>
      <c r="C81" s="50" t="s">
        <v>209</v>
      </c>
      <c r="D81" s="242">
        <v>25409.61</v>
      </c>
      <c r="E81" s="242"/>
      <c r="F81" s="52">
        <f t="shared" si="0"/>
        <v>0</v>
      </c>
    </row>
    <row r="82" spans="1:6" ht="12.75" customHeight="1" x14ac:dyDescent="0.2">
      <c r="A82" s="53">
        <v>64</v>
      </c>
      <c r="B82" s="85" t="s">
        <v>210</v>
      </c>
      <c r="C82" s="50" t="s">
        <v>211</v>
      </c>
      <c r="D82" s="51">
        <f t="shared" ref="D82:E82" si="19">D83+D91+D98</f>
        <v>2135.4299999999998</v>
      </c>
      <c r="E82" s="51">
        <f t="shared" si="19"/>
        <v>0.05</v>
      </c>
      <c r="F82" s="52">
        <f t="shared" si="0"/>
        <v>2.3414487948563057E-3</v>
      </c>
    </row>
    <row r="83" spans="1:6" ht="12.75" customHeight="1" x14ac:dyDescent="0.2">
      <c r="A83" s="53">
        <v>641</v>
      </c>
      <c r="B83" s="85" t="s">
        <v>212</v>
      </c>
      <c r="C83" s="50" t="s">
        <v>213</v>
      </c>
      <c r="D83" s="51">
        <f t="shared" ref="D83:E83" si="20">SUM(D84:D90)</f>
        <v>147.57</v>
      </c>
      <c r="E83" s="51">
        <f t="shared" si="20"/>
        <v>0.05</v>
      </c>
      <c r="F83" s="52">
        <f t="shared" si="0"/>
        <v>3.3882225384563265E-2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147.57</v>
      </c>
      <c r="E90" s="242">
        <v>0.03</v>
      </c>
      <c r="F90" s="52">
        <f t="shared" si="0"/>
        <v>2.0329335230737954E-2</v>
      </c>
    </row>
    <row r="91" spans="1:6" ht="12.75" customHeight="1" x14ac:dyDescent="0.2">
      <c r="A91" s="53">
        <v>642</v>
      </c>
      <c r="B91" s="85" t="s">
        <v>228</v>
      </c>
      <c r="C91" s="50" t="s">
        <v>229</v>
      </c>
      <c r="D91" s="51">
        <f t="shared" ref="D91:E91" si="21">SUM(D92:D97)</f>
        <v>1987.86</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1987.86</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281.37</v>
      </c>
      <c r="E106" s="51">
        <f t="shared" si="23"/>
        <v>2154.7399999999998</v>
      </c>
      <c r="F106" s="52">
        <f t="shared" si="0"/>
        <v>765.80303514944728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281.37</v>
      </c>
      <c r="E112" s="51">
        <f t="shared" si="25"/>
        <v>2154.7399999999998</v>
      </c>
      <c r="F112" s="52">
        <f t="shared" si="0"/>
        <v>765.80303514944728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281.37</v>
      </c>
      <c r="E117" s="242">
        <v>2154.7399999999998</v>
      </c>
      <c r="F117" s="52">
        <f t="shared" si="0"/>
        <v>765.80303514944728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1337.85</v>
      </c>
      <c r="E124" s="51">
        <f t="shared" si="27"/>
        <v>2635</v>
      </c>
      <c r="F124" s="52">
        <f t="shared" si="0"/>
        <v>196.95780543409202</v>
      </c>
    </row>
    <row r="125" spans="1:6" ht="12.75" customHeight="1" x14ac:dyDescent="0.2">
      <c r="A125" s="53">
        <v>661</v>
      </c>
      <c r="B125" s="86" t="s">
        <v>296</v>
      </c>
      <c r="C125" s="50" t="s">
        <v>297</v>
      </c>
      <c r="D125" s="51">
        <f t="shared" ref="D125:E125" si="28">SUM(D126:D127)</f>
        <v>1337.85</v>
      </c>
      <c r="E125" s="51">
        <f t="shared" si="28"/>
        <v>2635</v>
      </c>
      <c r="F125" s="52">
        <f t="shared" si="0"/>
        <v>196.95780543409202</v>
      </c>
    </row>
    <row r="126" spans="1:6" ht="12.75" customHeight="1" x14ac:dyDescent="0.2">
      <c r="A126" s="53">
        <v>6614</v>
      </c>
      <c r="B126" s="86" t="s">
        <v>298</v>
      </c>
      <c r="C126" s="50" t="s">
        <v>299</v>
      </c>
      <c r="D126" s="242">
        <v>0</v>
      </c>
      <c r="E126" s="242">
        <v>320</v>
      </c>
      <c r="F126" s="52" t="str">
        <f t="shared" si="0"/>
        <v>-</v>
      </c>
    </row>
    <row r="127" spans="1:6" ht="12.75" customHeight="1" x14ac:dyDescent="0.2">
      <c r="A127" s="53">
        <v>6615</v>
      </c>
      <c r="B127" s="86" t="s">
        <v>300</v>
      </c>
      <c r="C127" s="50" t="s">
        <v>301</v>
      </c>
      <c r="D127" s="242">
        <v>1337.85</v>
      </c>
      <c r="E127" s="242">
        <v>2315</v>
      </c>
      <c r="F127" s="52">
        <f t="shared" si="0"/>
        <v>173.0388309601226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78904.350000000006</v>
      </c>
      <c r="E133" s="51">
        <f t="shared" si="30"/>
        <v>81504.53</v>
      </c>
      <c r="F133" s="52">
        <f t="shared" ref="F133:F223" si="31">IF(D133&lt;&gt;0,IF(E133/D133&gt;=100,"&gt;&gt;100",E133/D133*100),"-")</f>
        <v>103.29535697334811</v>
      </c>
    </row>
    <row r="134" spans="1:6" ht="24" x14ac:dyDescent="0.2">
      <c r="A134" s="53">
        <v>671</v>
      </c>
      <c r="B134" s="232" t="s">
        <v>314</v>
      </c>
      <c r="C134" s="50" t="s">
        <v>315</v>
      </c>
      <c r="D134" s="51">
        <f t="shared" ref="D134:E134" si="32">SUM(D135:D137)</f>
        <v>78904.350000000006</v>
      </c>
      <c r="E134" s="51">
        <f t="shared" si="32"/>
        <v>81504.53</v>
      </c>
      <c r="F134" s="52">
        <f t="shared" si="31"/>
        <v>103.29535697334811</v>
      </c>
    </row>
    <row r="135" spans="1:6" ht="12.75" customHeight="1" x14ac:dyDescent="0.2">
      <c r="A135" s="53">
        <v>6711</v>
      </c>
      <c r="B135" s="85" t="s">
        <v>316</v>
      </c>
      <c r="C135" s="50" t="s">
        <v>317</v>
      </c>
      <c r="D135" s="242">
        <v>78904.350000000006</v>
      </c>
      <c r="E135" s="242">
        <v>81504.53</v>
      </c>
      <c r="F135" s="52">
        <f t="shared" si="31"/>
        <v>103.29535697334811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1004.45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1004.45</v>
      </c>
      <c r="E150" s="242"/>
      <c r="F150" s="52">
        <f t="shared" si="31"/>
        <v>0</v>
      </c>
    </row>
    <row r="151" spans="1:6" ht="12.75" customHeight="1" x14ac:dyDescent="0.2">
      <c r="A151" s="53">
        <v>3</v>
      </c>
      <c r="B151" s="85" t="s">
        <v>348</v>
      </c>
      <c r="C151" s="50" t="s">
        <v>56</v>
      </c>
      <c r="D151" s="51">
        <f t="shared" ref="D151:E151" si="35">D152+D163+D196+D215+D224+D252+D263</f>
        <v>509152.69</v>
      </c>
      <c r="E151" s="51">
        <f t="shared" si="35"/>
        <v>475866.98</v>
      </c>
      <c r="F151" s="52">
        <f t="shared" si="31"/>
        <v>93.462528892855303</v>
      </c>
    </row>
    <row r="152" spans="1:6" ht="12.75" customHeight="1" x14ac:dyDescent="0.2">
      <c r="A152" s="53">
        <v>31</v>
      </c>
      <c r="B152" s="85" t="s">
        <v>349</v>
      </c>
      <c r="C152" s="50" t="s">
        <v>35</v>
      </c>
      <c r="D152" s="51">
        <f t="shared" ref="D152:E152" si="36">D153+D158+D159</f>
        <v>353822.68000000005</v>
      </c>
      <c r="E152" s="51">
        <f t="shared" si="36"/>
        <v>351320.70999999996</v>
      </c>
      <c r="F152" s="52">
        <f t="shared" si="31"/>
        <v>99.292874611655733</v>
      </c>
    </row>
    <row r="153" spans="1:6" ht="12.75" customHeight="1" x14ac:dyDescent="0.2">
      <c r="A153" s="53">
        <v>311</v>
      </c>
      <c r="B153" s="85" t="s">
        <v>350</v>
      </c>
      <c r="C153" s="50" t="s">
        <v>351</v>
      </c>
      <c r="D153" s="51">
        <f t="shared" ref="D153:E153" si="37">SUM(D154:D157)</f>
        <v>306430.89</v>
      </c>
      <c r="E153" s="51">
        <f t="shared" si="37"/>
        <v>294462.61</v>
      </c>
      <c r="F153" s="52">
        <f t="shared" si="31"/>
        <v>96.094297151308723</v>
      </c>
    </row>
    <row r="154" spans="1:6" ht="12.75" customHeight="1" x14ac:dyDescent="0.2">
      <c r="A154" s="53">
        <v>3111</v>
      </c>
      <c r="B154" s="85" t="s">
        <v>352</v>
      </c>
      <c r="C154" s="50" t="s">
        <v>353</v>
      </c>
      <c r="D154" s="242">
        <v>306430.89</v>
      </c>
      <c r="E154" s="242">
        <v>294462.61</v>
      </c>
      <c r="F154" s="52">
        <f t="shared" si="31"/>
        <v>96.094297151308723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9601.3799999999992</v>
      </c>
      <c r="E158" s="242">
        <v>14770.13</v>
      </c>
      <c r="F158" s="52">
        <f t="shared" si="31"/>
        <v>153.8334072810367</v>
      </c>
    </row>
    <row r="159" spans="1:6" ht="12.75" customHeight="1" x14ac:dyDescent="0.2">
      <c r="A159" s="53">
        <v>313</v>
      </c>
      <c r="B159" s="85" t="s">
        <v>362</v>
      </c>
      <c r="C159" s="50" t="s">
        <v>363</v>
      </c>
      <c r="D159" s="51">
        <f t="shared" ref="D159:E159" si="38">SUM(D160:D162)</f>
        <v>37790.410000000003</v>
      </c>
      <c r="E159" s="51">
        <f t="shared" si="38"/>
        <v>42087.97</v>
      </c>
      <c r="F159" s="52">
        <f t="shared" si="31"/>
        <v>111.37209149093646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37758.44</v>
      </c>
      <c r="E161" s="242">
        <v>42069.43</v>
      </c>
      <c r="F161" s="52">
        <f t="shared" si="31"/>
        <v>111.41728842611083</v>
      </c>
    </row>
    <row r="162" spans="1:6" ht="12.75" customHeight="1" x14ac:dyDescent="0.2">
      <c r="A162" s="53">
        <v>3133</v>
      </c>
      <c r="B162" s="85" t="s">
        <v>367</v>
      </c>
      <c r="C162" s="50" t="s">
        <v>368</v>
      </c>
      <c r="D162" s="242">
        <v>31.97</v>
      </c>
      <c r="E162" s="242">
        <v>18.54</v>
      </c>
      <c r="F162" s="52">
        <f t="shared" si="31"/>
        <v>57.991867375664683</v>
      </c>
    </row>
    <row r="163" spans="1:6" ht="12.75" customHeight="1" x14ac:dyDescent="0.2">
      <c r="A163" s="53">
        <v>32</v>
      </c>
      <c r="B163" s="85" t="s">
        <v>369</v>
      </c>
      <c r="C163" s="50" t="s">
        <v>370</v>
      </c>
      <c r="D163" s="51">
        <f t="shared" ref="D163:E163" si="39">D164+D169+D177+D187+D188</f>
        <v>154411.65999999997</v>
      </c>
      <c r="E163" s="51">
        <f t="shared" si="39"/>
        <v>123453.96000000002</v>
      </c>
      <c r="F163" s="52">
        <f t="shared" si="31"/>
        <v>79.95119021452139</v>
      </c>
    </row>
    <row r="164" spans="1:6" ht="12.75" customHeight="1" x14ac:dyDescent="0.2">
      <c r="A164" s="53">
        <v>321</v>
      </c>
      <c r="B164" s="85" t="s">
        <v>371</v>
      </c>
      <c r="C164" s="50" t="s">
        <v>372</v>
      </c>
      <c r="D164" s="51">
        <f t="shared" ref="D164:E164" si="40">SUM(D165:D168)</f>
        <v>74958.98</v>
      </c>
      <c r="E164" s="51">
        <f t="shared" si="40"/>
        <v>41931.82</v>
      </c>
      <c r="F164" s="52">
        <f t="shared" si="31"/>
        <v>55.939688613692454</v>
      </c>
    </row>
    <row r="165" spans="1:6" ht="12.75" customHeight="1" x14ac:dyDescent="0.2">
      <c r="A165" s="53">
        <v>3211</v>
      </c>
      <c r="B165" s="85" t="s">
        <v>373</v>
      </c>
      <c r="C165" s="50" t="s">
        <v>374</v>
      </c>
      <c r="D165" s="242">
        <v>64607.27</v>
      </c>
      <c r="E165" s="242">
        <v>25696.76</v>
      </c>
      <c r="F165" s="52">
        <f t="shared" si="31"/>
        <v>39.773790163243241</v>
      </c>
    </row>
    <row r="166" spans="1:6" ht="12.75" customHeight="1" x14ac:dyDescent="0.2">
      <c r="A166" s="53">
        <v>3212</v>
      </c>
      <c r="B166" s="85" t="s">
        <v>375</v>
      </c>
      <c r="C166" s="50" t="s">
        <v>376</v>
      </c>
      <c r="D166" s="242">
        <v>10314.549999999999</v>
      </c>
      <c r="E166" s="242">
        <v>15938.93</v>
      </c>
      <c r="F166" s="52">
        <f t="shared" si="31"/>
        <v>154.52860279895876</v>
      </c>
    </row>
    <row r="167" spans="1:6" ht="12.75" customHeight="1" x14ac:dyDescent="0.2">
      <c r="A167" s="53">
        <v>3213</v>
      </c>
      <c r="B167" s="85" t="s">
        <v>377</v>
      </c>
      <c r="C167" s="50" t="s">
        <v>378</v>
      </c>
      <c r="D167" s="242">
        <v>37.159999999999997</v>
      </c>
      <c r="E167" s="242">
        <v>296.13</v>
      </c>
      <c r="F167" s="52">
        <f t="shared" si="31"/>
        <v>796.90527448869761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49982.159999999996</v>
      </c>
      <c r="E169" s="51">
        <f t="shared" si="41"/>
        <v>53594.43</v>
      </c>
      <c r="F169" s="52">
        <f t="shared" si="31"/>
        <v>107.22711863592932</v>
      </c>
    </row>
    <row r="170" spans="1:6" ht="12.75" customHeight="1" x14ac:dyDescent="0.2">
      <c r="A170" s="53">
        <v>3221</v>
      </c>
      <c r="B170" s="85" t="s">
        <v>383</v>
      </c>
      <c r="C170" s="50" t="s">
        <v>384</v>
      </c>
      <c r="D170" s="242">
        <v>4887.83</v>
      </c>
      <c r="E170" s="242">
        <v>5172.43</v>
      </c>
      <c r="F170" s="52">
        <f t="shared" si="31"/>
        <v>105.82262476395456</v>
      </c>
    </row>
    <row r="171" spans="1:6" ht="12.75" customHeight="1" x14ac:dyDescent="0.2">
      <c r="A171" s="53">
        <v>3222</v>
      </c>
      <c r="B171" s="85" t="s">
        <v>385</v>
      </c>
      <c r="C171" s="50" t="s">
        <v>386</v>
      </c>
      <c r="D171" s="242">
        <v>24225.7</v>
      </c>
      <c r="E171" s="242">
        <v>33623.14</v>
      </c>
      <c r="F171" s="52">
        <f t="shared" si="31"/>
        <v>138.79120107984494</v>
      </c>
    </row>
    <row r="172" spans="1:6" ht="12.75" customHeight="1" x14ac:dyDescent="0.2">
      <c r="A172" s="53">
        <v>3223</v>
      </c>
      <c r="B172" s="85" t="s">
        <v>387</v>
      </c>
      <c r="C172" s="50" t="s">
        <v>388</v>
      </c>
      <c r="D172" s="242">
        <v>14941.45</v>
      </c>
      <c r="E172" s="242">
        <v>12008.49</v>
      </c>
      <c r="F172" s="52">
        <f t="shared" si="31"/>
        <v>80.370312118301769</v>
      </c>
    </row>
    <row r="173" spans="1:6" ht="12.75" customHeight="1" x14ac:dyDescent="0.2">
      <c r="A173" s="53">
        <v>3224</v>
      </c>
      <c r="B173" s="85" t="s">
        <v>389</v>
      </c>
      <c r="C173" s="50" t="s">
        <v>390</v>
      </c>
      <c r="D173" s="242">
        <v>5927.18</v>
      </c>
      <c r="E173" s="242">
        <v>2485.61</v>
      </c>
      <c r="F173" s="52">
        <f t="shared" si="31"/>
        <v>41.93579408757622</v>
      </c>
    </row>
    <row r="174" spans="1:6" ht="12.75" customHeight="1" x14ac:dyDescent="0.2">
      <c r="A174" s="53">
        <v>3225</v>
      </c>
      <c r="B174" s="85" t="s">
        <v>391</v>
      </c>
      <c r="C174" s="50" t="s">
        <v>392</v>
      </c>
      <c r="D174" s="242">
        <v>0</v>
      </c>
      <c r="E174" s="242">
        <v>304.76</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28073.53</v>
      </c>
      <c r="E177" s="51">
        <f t="shared" si="42"/>
        <v>25141.480000000003</v>
      </c>
      <c r="F177" s="52">
        <f t="shared" si="31"/>
        <v>89.555820019783766</v>
      </c>
    </row>
    <row r="178" spans="1:6" ht="12.75" customHeight="1" x14ac:dyDescent="0.2">
      <c r="A178" s="53">
        <v>3231</v>
      </c>
      <c r="B178" s="85" t="s">
        <v>399</v>
      </c>
      <c r="C178" s="50" t="s">
        <v>400</v>
      </c>
      <c r="D178" s="242">
        <v>3715.83</v>
      </c>
      <c r="E178" s="242">
        <v>4570.09</v>
      </c>
      <c r="F178" s="52">
        <f t="shared" si="31"/>
        <v>122.98974926194148</v>
      </c>
    </row>
    <row r="179" spans="1:6" ht="12.75" customHeight="1" x14ac:dyDescent="0.2">
      <c r="A179" s="53">
        <v>3232</v>
      </c>
      <c r="B179" s="85" t="s">
        <v>401</v>
      </c>
      <c r="C179" s="50" t="s">
        <v>402</v>
      </c>
      <c r="D179" s="242">
        <v>7865.58</v>
      </c>
      <c r="E179" s="242">
        <v>2833.41</v>
      </c>
      <c r="F179" s="52">
        <f t="shared" si="31"/>
        <v>36.022899773443278</v>
      </c>
    </row>
    <row r="180" spans="1:6" ht="12.75" customHeight="1" x14ac:dyDescent="0.2">
      <c r="A180" s="53">
        <v>3233</v>
      </c>
      <c r="B180" s="85" t="s">
        <v>403</v>
      </c>
      <c r="C180" s="50" t="s">
        <v>404</v>
      </c>
      <c r="D180" s="242">
        <v>6216.47</v>
      </c>
      <c r="E180" s="242">
        <v>1832.4</v>
      </c>
      <c r="F180" s="52">
        <f t="shared" si="31"/>
        <v>29.476535718824348</v>
      </c>
    </row>
    <row r="181" spans="1:6" ht="12.75" customHeight="1" x14ac:dyDescent="0.2">
      <c r="A181" s="53">
        <v>3234</v>
      </c>
      <c r="B181" s="85" t="s">
        <v>405</v>
      </c>
      <c r="C181" s="50" t="s">
        <v>406</v>
      </c>
      <c r="D181" s="242">
        <v>1385.02</v>
      </c>
      <c r="E181" s="242">
        <v>1802.22</v>
      </c>
      <c r="F181" s="52">
        <f t="shared" si="31"/>
        <v>130.12230870312342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364.99</v>
      </c>
      <c r="E183" s="242"/>
      <c r="F183" s="52">
        <f t="shared" si="31"/>
        <v>0</v>
      </c>
    </row>
    <row r="184" spans="1:6" ht="12.75" customHeight="1" x14ac:dyDescent="0.2">
      <c r="A184" s="53">
        <v>3237</v>
      </c>
      <c r="B184" s="85" t="s">
        <v>411</v>
      </c>
      <c r="C184" s="50" t="s">
        <v>412</v>
      </c>
      <c r="D184" s="242">
        <v>4208.58</v>
      </c>
      <c r="E184" s="242">
        <v>9941.7000000000007</v>
      </c>
      <c r="F184" s="52">
        <f t="shared" si="31"/>
        <v>236.22456980739349</v>
      </c>
    </row>
    <row r="185" spans="1:6" ht="12.75" customHeight="1" x14ac:dyDescent="0.2">
      <c r="A185" s="53">
        <v>3238</v>
      </c>
      <c r="B185" s="85" t="s">
        <v>413</v>
      </c>
      <c r="C185" s="50" t="s">
        <v>414</v>
      </c>
      <c r="D185" s="242">
        <v>1933.03</v>
      </c>
      <c r="E185" s="242">
        <v>2669.76</v>
      </c>
      <c r="F185" s="52">
        <f t="shared" si="31"/>
        <v>138.11270388974825</v>
      </c>
    </row>
    <row r="186" spans="1:6" ht="12.75" customHeight="1" x14ac:dyDescent="0.2">
      <c r="A186" s="53">
        <v>3239</v>
      </c>
      <c r="B186" s="85" t="s">
        <v>415</v>
      </c>
      <c r="C186" s="50" t="s">
        <v>416</v>
      </c>
      <c r="D186" s="242">
        <v>2384.0300000000002</v>
      </c>
      <c r="E186" s="242">
        <v>1491.9</v>
      </c>
      <c r="F186" s="52">
        <f t="shared" si="31"/>
        <v>62.578910500287336</v>
      </c>
    </row>
    <row r="187" spans="1:6" ht="12.75" customHeight="1" x14ac:dyDescent="0.2">
      <c r="A187" s="53">
        <v>324</v>
      </c>
      <c r="B187" s="85" t="s">
        <v>417</v>
      </c>
      <c r="C187" s="50" t="s">
        <v>418</v>
      </c>
      <c r="D187" s="242">
        <v>0</v>
      </c>
      <c r="E187" s="242">
        <v>619.99</v>
      </c>
      <c r="F187" s="52" t="str">
        <f t="shared" si="31"/>
        <v>-</v>
      </c>
    </row>
    <row r="188" spans="1:6" ht="12.75" customHeight="1" x14ac:dyDescent="0.2">
      <c r="A188" s="53">
        <v>329</v>
      </c>
      <c r="B188" s="85" t="s">
        <v>419</v>
      </c>
      <c r="C188" s="50" t="s">
        <v>420</v>
      </c>
      <c r="D188" s="51">
        <f t="shared" ref="D188:E188" si="43">SUM(D189:D195)</f>
        <v>1396.9899999999998</v>
      </c>
      <c r="E188" s="51">
        <f t="shared" si="43"/>
        <v>2166.2399999999998</v>
      </c>
      <c r="F188" s="52">
        <f t="shared" si="31"/>
        <v>155.06481792997803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187.14</v>
      </c>
      <c r="E191" s="242"/>
      <c r="F191" s="52">
        <f t="shared" si="31"/>
        <v>0</v>
      </c>
    </row>
    <row r="192" spans="1:6" ht="12.75" customHeight="1" x14ac:dyDescent="0.2">
      <c r="A192" s="53">
        <v>3294</v>
      </c>
      <c r="B192" s="85" t="s">
        <v>427</v>
      </c>
      <c r="C192" s="50" t="s">
        <v>428</v>
      </c>
      <c r="D192" s="242">
        <v>33.18</v>
      </c>
      <c r="E192" s="242">
        <v>85</v>
      </c>
      <c r="F192" s="52">
        <f t="shared" si="31"/>
        <v>256.17842073538276</v>
      </c>
    </row>
    <row r="193" spans="1:6" ht="12.75" customHeight="1" x14ac:dyDescent="0.2">
      <c r="A193" s="53">
        <v>3295</v>
      </c>
      <c r="B193" s="85" t="s">
        <v>429</v>
      </c>
      <c r="C193" s="50" t="s">
        <v>430</v>
      </c>
      <c r="D193" s="242">
        <v>192.45</v>
      </c>
      <c r="E193" s="242">
        <v>449.66</v>
      </c>
      <c r="F193" s="52">
        <f t="shared" si="31"/>
        <v>233.65029877890362</v>
      </c>
    </row>
    <row r="194" spans="1:6" ht="12.75" customHeight="1" x14ac:dyDescent="0.2">
      <c r="A194" s="53" t="s">
        <v>431</v>
      </c>
      <c r="B194" s="85" t="s">
        <v>432</v>
      </c>
      <c r="C194" s="50" t="s">
        <v>431</v>
      </c>
      <c r="D194" s="242">
        <v>798.41</v>
      </c>
      <c r="E194" s="242">
        <v>833.28</v>
      </c>
      <c r="F194" s="52">
        <f t="shared" si="31"/>
        <v>104.36743026765699</v>
      </c>
    </row>
    <row r="195" spans="1:6" ht="12.75" customHeight="1" x14ac:dyDescent="0.2">
      <c r="A195" s="53">
        <v>3299</v>
      </c>
      <c r="B195" s="85" t="s">
        <v>433</v>
      </c>
      <c r="C195" s="50" t="s">
        <v>434</v>
      </c>
      <c r="D195" s="242">
        <v>185.81</v>
      </c>
      <c r="E195" s="242">
        <v>798.3</v>
      </c>
      <c r="F195" s="52">
        <f t="shared" si="31"/>
        <v>429.63242021419728</v>
      </c>
    </row>
    <row r="196" spans="1:6" ht="12.75" customHeight="1" x14ac:dyDescent="0.2">
      <c r="A196" s="53">
        <v>34</v>
      </c>
      <c r="B196" s="232" t="s">
        <v>435</v>
      </c>
      <c r="C196" s="50" t="s">
        <v>436</v>
      </c>
      <c r="D196" s="51">
        <f t="shared" ref="D196:E196" si="44">D197+D202+D210</f>
        <v>918.35</v>
      </c>
      <c r="E196" s="51">
        <f t="shared" si="44"/>
        <v>744.43000000000006</v>
      </c>
      <c r="F196" s="52">
        <f t="shared" si="31"/>
        <v>81.061686720749165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918.35</v>
      </c>
      <c r="E210" s="51">
        <f t="shared" si="47"/>
        <v>744.43000000000006</v>
      </c>
      <c r="F210" s="52">
        <f t="shared" si="31"/>
        <v>81.061686720749165</v>
      </c>
    </row>
    <row r="211" spans="1:6" ht="12.75" customHeight="1" x14ac:dyDescent="0.2">
      <c r="A211" s="53">
        <v>3431</v>
      </c>
      <c r="B211" s="232" t="s">
        <v>465</v>
      </c>
      <c r="C211" s="50" t="s">
        <v>466</v>
      </c>
      <c r="D211" s="242">
        <v>208.86</v>
      </c>
      <c r="E211" s="242">
        <v>277.44</v>
      </c>
      <c r="F211" s="52">
        <f t="shared" si="31"/>
        <v>132.83539212869863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709.49</v>
      </c>
      <c r="E213" s="242">
        <v>466.99</v>
      </c>
      <c r="F213" s="52">
        <f t="shared" si="31"/>
        <v>65.820518964326496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347.88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347.88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347.88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509152.69</v>
      </c>
      <c r="E289" s="51">
        <f t="shared" si="79"/>
        <v>475866.98</v>
      </c>
      <c r="F289" s="52">
        <f t="shared" si="76"/>
        <v>93.462528892855303</v>
      </c>
    </row>
    <row r="290" spans="1:6" ht="12.75" customHeight="1" x14ac:dyDescent="0.2">
      <c r="A290" s="53" t="s">
        <v>608</v>
      </c>
      <c r="B290" s="85" t="s">
        <v>619</v>
      </c>
      <c r="C290" s="50" t="s">
        <v>620</v>
      </c>
      <c r="D290" s="51">
        <f>IF(D6&gt;=D289,D6-D289,0)</f>
        <v>60160.849999999919</v>
      </c>
      <c r="E290" s="51">
        <f>IF(E6&gt;=E289,E6-E289,0)</f>
        <v>63885.050000000047</v>
      </c>
      <c r="F290" s="52">
        <f t="shared" si="76"/>
        <v>106.19040455711668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50742.83</v>
      </c>
      <c r="E292" s="242">
        <v>159185.84</v>
      </c>
      <c r="F292" s="52">
        <f t="shared" si="76"/>
        <v>313.71100114045669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30722.84</v>
      </c>
      <c r="E350" s="51">
        <f t="shared" si="95"/>
        <v>5772.54</v>
      </c>
      <c r="F350" s="52">
        <f t="shared" si="81"/>
        <v>18.789083300892756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30722.84</v>
      </c>
      <c r="E363" s="51">
        <f t="shared" si="99"/>
        <v>5772.54</v>
      </c>
      <c r="F363" s="52">
        <f t="shared" si="81"/>
        <v>18.789083300892756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30722.84</v>
      </c>
      <c r="E369" s="51">
        <f t="shared" si="101"/>
        <v>5772.54</v>
      </c>
      <c r="F369" s="52">
        <f t="shared" si="81"/>
        <v>18.789083300892756</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1570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30722.84</v>
      </c>
      <c r="E376" s="242">
        <v>4202.54</v>
      </c>
      <c r="F376" s="52">
        <f t="shared" si="81"/>
        <v>13.678878645333569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30722.84</v>
      </c>
      <c r="E408" s="51">
        <f t="shared" si="111"/>
        <v>5772.54</v>
      </c>
      <c r="F408" s="52">
        <f t="shared" si="81"/>
        <v>18.789083300892756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40767.11</v>
      </c>
      <c r="E410" s="242">
        <v>89131.05</v>
      </c>
      <c r="F410" s="52">
        <f t="shared" si="81"/>
        <v>218.6347033184349</v>
      </c>
    </row>
    <row r="411" spans="1:6" ht="12.75" customHeight="1" x14ac:dyDescent="0.2">
      <c r="A411" s="53">
        <v>97</v>
      </c>
      <c r="B411" s="85" t="s">
        <v>827</v>
      </c>
      <c r="C411" s="50" t="s">
        <v>828</v>
      </c>
      <c r="D411" s="242">
        <v>3103.14</v>
      </c>
      <c r="E411" s="242">
        <v>3103.14</v>
      </c>
      <c r="F411" s="52">
        <f t="shared" si="81"/>
        <v>100</v>
      </c>
    </row>
    <row r="412" spans="1:6" ht="12.75" customHeight="1" x14ac:dyDescent="0.2">
      <c r="A412" s="53" t="s">
        <v>608</v>
      </c>
      <c r="B412" s="85" t="s">
        <v>829</v>
      </c>
      <c r="C412" s="50" t="s">
        <v>830</v>
      </c>
      <c r="D412" s="51">
        <f>D6+D298</f>
        <v>569313.53999999992</v>
      </c>
      <c r="E412" s="51">
        <f>E6+E298</f>
        <v>539752.03</v>
      </c>
      <c r="F412" s="52">
        <f t="shared" si="81"/>
        <v>94.807516785917329</v>
      </c>
    </row>
    <row r="413" spans="1:6" ht="12.75" customHeight="1" x14ac:dyDescent="0.2">
      <c r="A413" s="53" t="s">
        <v>608</v>
      </c>
      <c r="B413" s="85" t="s">
        <v>831</v>
      </c>
      <c r="C413" s="50" t="s">
        <v>832</v>
      </c>
      <c r="D413" s="51">
        <f t="shared" ref="D413:E413" si="112">D289+D350</f>
        <v>539875.53</v>
      </c>
      <c r="E413" s="51">
        <f t="shared" si="112"/>
        <v>481639.51999999996</v>
      </c>
      <c r="F413" s="52">
        <f t="shared" si="81"/>
        <v>89.213067315719968</v>
      </c>
    </row>
    <row r="414" spans="1:6" ht="12.75" customHeight="1" x14ac:dyDescent="0.2">
      <c r="A414" s="53" t="s">
        <v>608</v>
      </c>
      <c r="B414" s="85" t="s">
        <v>833</v>
      </c>
      <c r="C414" s="50" t="s">
        <v>834</v>
      </c>
      <c r="D414" s="51">
        <f t="shared" ref="D414:E414" si="113">IF(D412&gt;=D413,D412-D413,0)</f>
        <v>29438.009999999893</v>
      </c>
      <c r="E414" s="51">
        <f t="shared" si="113"/>
        <v>58112.510000000068</v>
      </c>
      <c r="F414" s="52">
        <f t="shared" si="81"/>
        <v>197.40638039052328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9975.7200000000012</v>
      </c>
      <c r="E416" s="51">
        <f t="shared" si="115"/>
        <v>70054.789999999994</v>
      </c>
      <c r="F416" s="52">
        <f t="shared" si="81"/>
        <v>702.25297021167376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3103.14</v>
      </c>
      <c r="E418" s="62">
        <f t="shared" si="117"/>
        <v>3103.14</v>
      </c>
      <c r="F418" s="57">
        <f t="shared" si="81"/>
        <v>100</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569313.53999999992</v>
      </c>
      <c r="E639" s="51">
        <f t="shared" si="180"/>
        <v>539752.03</v>
      </c>
      <c r="F639" s="52">
        <f t="shared" si="119"/>
        <v>94.807516785917329</v>
      </c>
    </row>
    <row r="640" spans="1:6" ht="12.75" customHeight="1" x14ac:dyDescent="0.2">
      <c r="A640" s="53" t="s">
        <v>608</v>
      </c>
      <c r="B640" s="85" t="s">
        <v>1277</v>
      </c>
      <c r="C640" s="50" t="s">
        <v>1278</v>
      </c>
      <c r="D640" s="51">
        <f t="shared" ref="D640:E640" si="181">D413+D528</f>
        <v>539875.53</v>
      </c>
      <c r="E640" s="51">
        <f t="shared" si="181"/>
        <v>481639.51999999996</v>
      </c>
      <c r="F640" s="52">
        <f t="shared" si="119"/>
        <v>89.213067315719968</v>
      </c>
    </row>
    <row r="641" spans="1:6" ht="12.75" customHeight="1" x14ac:dyDescent="0.2">
      <c r="A641" s="53" t="s">
        <v>608</v>
      </c>
      <c r="B641" s="85" t="s">
        <v>1279</v>
      </c>
      <c r="C641" s="50" t="s">
        <v>1280</v>
      </c>
      <c r="D641" s="51">
        <f t="shared" ref="D641:E641" si="182">IF(D639&gt;=D640,D639-D640,0)</f>
        <v>29438.009999999893</v>
      </c>
      <c r="E641" s="51">
        <f t="shared" si="182"/>
        <v>58112.510000000068</v>
      </c>
      <c r="F641" s="52">
        <f t="shared" si="119"/>
        <v>197.40638039052328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9975.7200000000012</v>
      </c>
      <c r="E643" s="51">
        <f t="shared" si="184"/>
        <v>70054.789999999994</v>
      </c>
      <c r="F643" s="52">
        <f t="shared" si="119"/>
        <v>702.25297021167376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39413.729999999894</v>
      </c>
      <c r="E645" s="51">
        <f t="shared" si="186"/>
        <v>128167.30000000006</v>
      </c>
      <c r="F645" s="52">
        <f t="shared" si="119"/>
        <v>325.1843964019655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116220.72</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159057.93</v>
      </c>
      <c r="E649" s="242">
        <v>121526.68</v>
      </c>
      <c r="F649" s="52">
        <f t="shared" ref="F649:F724" si="188">IF(D649&lt;&gt;0,IF(E649/D649&gt;=100,"&gt;&gt;100",E649/D649*100),"-")</f>
        <v>76.404037195756288</v>
      </c>
    </row>
    <row r="650" spans="1:6" ht="12.75" customHeight="1" x14ac:dyDescent="0.2">
      <c r="A650" s="53" t="s">
        <v>1296</v>
      </c>
      <c r="B650" s="85" t="s">
        <v>1297</v>
      </c>
      <c r="C650" s="50" t="s">
        <v>1296</v>
      </c>
      <c r="D650" s="242">
        <v>153036.17000000001</v>
      </c>
      <c r="E650" s="242">
        <v>119659.98</v>
      </c>
      <c r="F650" s="52">
        <f t="shared" si="188"/>
        <v>78.190652575793024</v>
      </c>
    </row>
    <row r="651" spans="1:6" ht="12.75" customHeight="1" x14ac:dyDescent="0.2">
      <c r="A651" s="53" t="s">
        <v>1298</v>
      </c>
      <c r="B651" s="85" t="s">
        <v>1299</v>
      </c>
      <c r="C651" s="50" t="s">
        <v>1298</v>
      </c>
      <c r="D651" s="242">
        <v>202007.79</v>
      </c>
      <c r="E651" s="242">
        <v>155316.99</v>
      </c>
      <c r="F651" s="52">
        <f t="shared" si="188"/>
        <v>76.886633926345098</v>
      </c>
    </row>
    <row r="652" spans="1:6" ht="24" x14ac:dyDescent="0.2">
      <c r="A652" s="53">
        <v>11</v>
      </c>
      <c r="B652" s="85" t="s">
        <v>1300</v>
      </c>
      <c r="C652" s="50" t="s">
        <v>1301</v>
      </c>
      <c r="D652" s="51">
        <f t="shared" ref="D652:E652" si="189">+D649+D650-D651</f>
        <v>110086.30999999997</v>
      </c>
      <c r="E652" s="51">
        <f t="shared" si="189"/>
        <v>85869.669999999984</v>
      </c>
      <c r="F652" s="52">
        <f t="shared" si="188"/>
        <v>78.002133053601312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48</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43</v>
      </c>
      <c r="F656" s="52">
        <f t="shared" si="188"/>
        <v>138.70967741935485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338954.7</v>
      </c>
      <c r="E675" s="242">
        <v>407757.01</v>
      </c>
      <c r="F675" s="52">
        <f t="shared" si="188"/>
        <v>120.29837910493643</v>
      </c>
    </row>
    <row r="676" spans="1:6" ht="24" x14ac:dyDescent="0.2">
      <c r="A676" s="53">
        <v>63613</v>
      </c>
      <c r="B676" s="232" t="s">
        <v>1349</v>
      </c>
      <c r="C676" s="50" t="s">
        <v>1350</v>
      </c>
      <c r="D676" s="242">
        <v>26374.67</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68414.23</v>
      </c>
      <c r="E694" s="242">
        <v>16172.81</v>
      </c>
      <c r="F694" s="52">
        <f t="shared" si="188"/>
        <v>23.639541072083979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3651.2</v>
      </c>
      <c r="E697" s="242">
        <v>2459</v>
      </c>
      <c r="F697" s="52">
        <f t="shared" si="188"/>
        <v>67.347721297107796</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281.37</v>
      </c>
      <c r="E710" s="242">
        <v>2006.64</v>
      </c>
      <c r="F710" s="52">
        <f t="shared" si="188"/>
        <v>713.16771510822048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1239.8399999999999</v>
      </c>
      <c r="E717" s="242">
        <v>613.62</v>
      </c>
      <c r="F717" s="52">
        <f t="shared" si="188"/>
        <v>49.491869918699187</v>
      </c>
    </row>
    <row r="718" spans="1:6" ht="12.75" customHeight="1" x14ac:dyDescent="0.2">
      <c r="A718" s="53">
        <v>32121</v>
      </c>
      <c r="B718" s="85" t="s">
        <v>1415</v>
      </c>
      <c r="C718" s="50" t="s">
        <v>1416</v>
      </c>
      <c r="D718" s="242">
        <v>10314.549999999999</v>
      </c>
      <c r="E718" s="242">
        <v>15938.93</v>
      </c>
      <c r="F718" s="52">
        <f t="shared" si="188"/>
        <v>154.52860279895876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364.99</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3229.83</v>
      </c>
      <c r="E722" s="242">
        <v>6870.49</v>
      </c>
      <c r="F722" s="52">
        <f t="shared" si="188"/>
        <v>212.71986451299293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105557.87-1709.11</f>
        <v>103848.76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550282.12000000011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549341.62000000011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420565.32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127687.49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740.93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347.88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940.5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574224.68999999994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574224.68999999994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414558.1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142671.81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821.97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16172.81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79906.190000000177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79906.19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79906.19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18073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3220</v>
      </c>
      <c r="D215" s="123"/>
      <c r="E215" s="71">
        <f t="shared" si="20"/>
        <v>0</v>
      </c>
      <c r="F215" s="71">
        <f t="shared" si="21"/>
        <v>1</v>
      </c>
      <c r="G215" s="71"/>
      <c r="H215" s="71"/>
      <c r="I215" s="71"/>
      <c r="J215" s="71"/>
      <c r="K215" s="71"/>
      <c r="L215" s="71">
        <f>IF(AND('PR-RAS'!D90&gt;0,'PR-RAS'!D702=0),1,0)</f>
        <v>1</v>
      </c>
      <c r="M215" s="71">
        <f>IF(AND('PR-RAS'!E90&gt;0,'PR-RAS'!E702=0),1,0)</f>
        <v>1</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Racun02</cp:lastModifiedBy>
  <cp:lastPrinted>2023-07-13T07:58:13Z</cp:lastPrinted>
  <dcterms:created xsi:type="dcterms:W3CDTF">2022-04-01T05:14:30Z</dcterms:created>
  <dcterms:modified xsi:type="dcterms:W3CDTF">2023-07-13T07:58:18Z</dcterms:modified>
</cp:coreProperties>
</file>