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02\Desktop\FINANCIJSKI IZVJEŠTAJ 2024\"/>
    </mc:Choice>
  </mc:AlternateContent>
  <xr:revisionPtr revIDLastSave="0" documentId="13_ncr:1_{384F5DCC-A50F-438B-8F37-496396F3BD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L223" i="9"/>
  <c r="F223" i="9"/>
  <c r="E223" i="9"/>
  <c r="B223" i="9" s="1"/>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H44" i="9"/>
  <c r="G44" i="9"/>
  <c r="E44" i="9" s="1"/>
  <c r="B44" i="9" s="1"/>
  <c r="F44" i="9"/>
  <c r="H43" i="9"/>
  <c r="G43" i="9"/>
  <c r="F43" i="9"/>
  <c r="H42" i="9"/>
  <c r="G42" i="9"/>
  <c r="F42" i="9"/>
  <c r="E42" i="9"/>
  <c r="B42" i="9" s="1"/>
  <c r="H41" i="9"/>
  <c r="E41" i="9" s="1"/>
  <c r="B41" i="9" s="1"/>
  <c r="G41" i="9"/>
  <c r="F41" i="9"/>
  <c r="H40" i="9"/>
  <c r="G40" i="9"/>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E29" i="9" s="1"/>
  <c r="B29" i="9" s="1"/>
  <c r="G29" i="9"/>
  <c r="F29" i="9"/>
  <c r="H28" i="9"/>
  <c r="G28" i="9"/>
  <c r="E28" i="9" s="1"/>
  <c r="B28" i="9" s="1"/>
  <c r="F28" i="9"/>
  <c r="H27" i="9"/>
  <c r="G27" i="9"/>
  <c r="F27" i="9"/>
  <c r="H26" i="9"/>
  <c r="G26" i="9"/>
  <c r="F26" i="9"/>
  <c r="E26" i="9"/>
  <c r="B26" i="9" s="1"/>
  <c r="H25" i="9"/>
  <c r="E25" i="9" s="1"/>
  <c r="B25" i="9" s="1"/>
  <c r="G25" i="9"/>
  <c r="F25" i="9"/>
  <c r="H24" i="9"/>
  <c r="G24" i="9"/>
  <c r="E24" i="9" s="1"/>
  <c r="B24" i="9" s="1"/>
  <c r="F24" i="9"/>
  <c r="H23" i="9"/>
  <c r="G23" i="9"/>
  <c r="F23" i="9"/>
  <c r="H22" i="9"/>
  <c r="G22" i="9"/>
  <c r="F22" i="9"/>
  <c r="E22" i="9"/>
  <c r="B22" i="9" s="1"/>
  <c r="F21" i="9"/>
  <c r="F4" i="9"/>
  <c r="O3" i="9"/>
  <c r="G275" i="9" s="1"/>
  <c r="I3" i="9"/>
  <c r="H3" i="9"/>
  <c r="G3" i="9"/>
  <c r="D101" i="8"/>
  <c r="D95" i="8"/>
  <c r="D90" i="8"/>
  <c r="D85" i="8"/>
  <c r="D80" i="8"/>
  <c r="D75" i="8"/>
  <c r="D70" i="8"/>
  <c r="D65" i="8"/>
  <c r="D60" i="8"/>
  <c r="D55" i="8"/>
  <c r="D50" i="8"/>
  <c r="D49" i="8" s="1"/>
  <c r="D44" i="8"/>
  <c r="D36" i="8"/>
  <c r="D26" i="8"/>
  <c r="D24" i="8" s="1"/>
  <c r="C1499" i="1" s="1"/>
  <c r="D18" i="8"/>
  <c r="D8" i="8"/>
  <c r="D6" i="8" s="1"/>
  <c r="C1481" i="1" s="1"/>
  <c r="H1481" i="1" s="1"/>
  <c r="E44" i="7"/>
  <c r="D44" i="7"/>
  <c r="E39" i="7"/>
  <c r="D39" i="7"/>
  <c r="D38" i="7" s="1"/>
  <c r="E38" i="7"/>
  <c r="E30" i="7"/>
  <c r="D30" i="7"/>
  <c r="E23" i="7"/>
  <c r="E22" i="7" s="1"/>
  <c r="D23" i="7"/>
  <c r="D22" i="7" s="1"/>
  <c r="E14" i="7"/>
  <c r="D14" i="7"/>
  <c r="E7" i="7"/>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D1408" i="1" s="1"/>
  <c r="H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F418" i="4" s="1"/>
  <c r="D418" i="4"/>
  <c r="F417" i="4"/>
  <c r="E417" i="4"/>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F134" i="4" s="1"/>
  <c r="D134" i="4"/>
  <c r="E133" i="4"/>
  <c r="F133" i="4" s="1"/>
  <c r="D133" i="4"/>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G1503" i="1"/>
  <c r="C1503" i="1"/>
  <c r="H1503" i="1" s="1"/>
  <c r="C1502" i="1"/>
  <c r="C1501" i="1"/>
  <c r="H1501" i="1" s="1"/>
  <c r="H1500" i="1"/>
  <c r="C1500" i="1"/>
  <c r="G1500" i="1" s="1"/>
  <c r="C1498" i="1"/>
  <c r="C1497" i="1"/>
  <c r="H1497" i="1" s="1"/>
  <c r="H1496" i="1"/>
  <c r="C1496" i="1"/>
  <c r="G1496" i="1" s="1"/>
  <c r="H1495" i="1"/>
  <c r="G1495" i="1"/>
  <c r="C1495" i="1"/>
  <c r="C1494" i="1"/>
  <c r="C1493" i="1"/>
  <c r="H1493" i="1" s="1"/>
  <c r="H1492" i="1"/>
  <c r="C1492" i="1"/>
  <c r="G1492" i="1" s="1"/>
  <c r="G1491" i="1"/>
  <c r="C1491" i="1"/>
  <c r="H1491" i="1" s="1"/>
  <c r="C1490" i="1"/>
  <c r="C1489" i="1"/>
  <c r="H1489" i="1" s="1"/>
  <c r="H1488" i="1"/>
  <c r="C1488" i="1"/>
  <c r="G1488" i="1" s="1"/>
  <c r="H1487" i="1"/>
  <c r="G1487" i="1"/>
  <c r="C1487" i="1"/>
  <c r="C1486" i="1"/>
  <c r="C1485" i="1"/>
  <c r="H1485" i="1" s="1"/>
  <c r="H1484" i="1"/>
  <c r="C1484" i="1"/>
  <c r="G1484" i="1" s="1"/>
  <c r="C1483" i="1"/>
  <c r="H1483" i="1" s="1"/>
  <c r="C1482" i="1"/>
  <c r="H1480"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D1456" i="1"/>
  <c r="C1456" i="1"/>
  <c r="D1455" i="1"/>
  <c r="C1455" i="1"/>
  <c r="D1454" i="1"/>
  <c r="C1454" i="1"/>
  <c r="D1453" i="1"/>
  <c r="H1452" i="1"/>
  <c r="D1452" i="1"/>
  <c r="C1452" i="1"/>
  <c r="D1451" i="1"/>
  <c r="C1451" i="1"/>
  <c r="H1450" i="1"/>
  <c r="G1450" i="1"/>
  <c r="I1450" i="1" s="1"/>
  <c r="D1450" i="1"/>
  <c r="C1450" i="1"/>
  <c r="J1450" i="1" s="1"/>
  <c r="D1449" i="1"/>
  <c r="C1449" i="1"/>
  <c r="H1448" i="1"/>
  <c r="G1448" i="1"/>
  <c r="I1448" i="1" s="1"/>
  <c r="D1448" i="1"/>
  <c r="C1448" i="1"/>
  <c r="J1448" i="1" s="1"/>
  <c r="D1447" i="1"/>
  <c r="C1447" i="1"/>
  <c r="D1446" i="1"/>
  <c r="C1446" i="1"/>
  <c r="D1445" i="1"/>
  <c r="C1445" i="1"/>
  <c r="D1444" i="1"/>
  <c r="C1444" i="1"/>
  <c r="D1443" i="1"/>
  <c r="C1443" i="1"/>
  <c r="D1442" i="1"/>
  <c r="C1442" i="1"/>
  <c r="H1441" i="1"/>
  <c r="D1441" i="1"/>
  <c r="C1441" i="1"/>
  <c r="D1440" i="1"/>
  <c r="C1440" i="1"/>
  <c r="H1439" i="1"/>
  <c r="D1439" i="1"/>
  <c r="C1439" i="1"/>
  <c r="D1438" i="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D1414" i="1"/>
  <c r="C1414" i="1"/>
  <c r="H1413" i="1"/>
  <c r="D1413" i="1"/>
  <c r="C1413" i="1"/>
  <c r="G1413" i="1" s="1"/>
  <c r="D1412" i="1"/>
  <c r="H1412" i="1" s="1"/>
  <c r="C1412" i="1"/>
  <c r="D1411" i="1"/>
  <c r="C1411" i="1"/>
  <c r="D1410" i="1"/>
  <c r="C1410" i="1"/>
  <c r="G1410" i="1" s="1"/>
  <c r="H1409" i="1"/>
  <c r="D1409" i="1"/>
  <c r="C1409" i="1"/>
  <c r="G1409" i="1" s="1"/>
  <c r="C1408" i="1"/>
  <c r="D1407" i="1"/>
  <c r="C1407" i="1"/>
  <c r="D1406" i="1"/>
  <c r="C1406" i="1"/>
  <c r="G1406" i="1" s="1"/>
  <c r="H1405" i="1"/>
  <c r="D1405" i="1"/>
  <c r="C1405" i="1"/>
  <c r="G1405" i="1" s="1"/>
  <c r="D1404" i="1"/>
  <c r="H1404" i="1" s="1"/>
  <c r="C1404" i="1"/>
  <c r="D1403" i="1"/>
  <c r="C1403" i="1"/>
  <c r="D1402" i="1"/>
  <c r="C1402" i="1"/>
  <c r="G1402" i="1" s="1"/>
  <c r="H1401" i="1"/>
  <c r="D1401" i="1"/>
  <c r="C1401" i="1"/>
  <c r="G1401" i="1" s="1"/>
  <c r="D1400" i="1"/>
  <c r="H1400" i="1" s="1"/>
  <c r="C1400" i="1"/>
  <c r="D1399" i="1"/>
  <c r="C1399" i="1"/>
  <c r="D1398" i="1"/>
  <c r="C1398" i="1"/>
  <c r="G1398" i="1" s="1"/>
  <c r="H1397" i="1"/>
  <c r="D1397" i="1"/>
  <c r="C1397" i="1"/>
  <c r="G1397" i="1" s="1"/>
  <c r="D1396" i="1"/>
  <c r="H1396" i="1" s="1"/>
  <c r="C1396" i="1"/>
  <c r="D1395" i="1"/>
  <c r="C1395" i="1"/>
  <c r="D1394" i="1"/>
  <c r="C1394" i="1"/>
  <c r="G1394" i="1" s="1"/>
  <c r="H1393" i="1"/>
  <c r="D1393" i="1"/>
  <c r="C1393" i="1"/>
  <c r="G1393" i="1" s="1"/>
  <c r="D1392" i="1"/>
  <c r="H1392" i="1" s="1"/>
  <c r="C1392" i="1"/>
  <c r="D1391" i="1"/>
  <c r="C1391" i="1"/>
  <c r="D1390" i="1"/>
  <c r="C1390" i="1"/>
  <c r="G1390" i="1" s="1"/>
  <c r="H1389" i="1"/>
  <c r="D1389" i="1"/>
  <c r="C1389" i="1"/>
  <c r="G1389" i="1" s="1"/>
  <c r="D1388" i="1"/>
  <c r="H1388" i="1" s="1"/>
  <c r="C1388" i="1"/>
  <c r="D1387" i="1"/>
  <c r="C1387" i="1"/>
  <c r="D1386" i="1"/>
  <c r="C1386" i="1"/>
  <c r="G1386" i="1" s="1"/>
  <c r="H1385" i="1"/>
  <c r="D1385" i="1"/>
  <c r="C1385" i="1"/>
  <c r="G1385" i="1" s="1"/>
  <c r="D1384" i="1"/>
  <c r="H1384" i="1" s="1"/>
  <c r="C1384" i="1"/>
  <c r="D1383" i="1"/>
  <c r="C1383" i="1"/>
  <c r="D1382" i="1"/>
  <c r="C1382" i="1"/>
  <c r="G1382" i="1" s="1"/>
  <c r="H1381" i="1"/>
  <c r="D1381" i="1"/>
  <c r="C1381" i="1"/>
  <c r="G1381" i="1" s="1"/>
  <c r="D1380" i="1"/>
  <c r="H1380" i="1" s="1"/>
  <c r="C1380" i="1"/>
  <c r="D1379" i="1"/>
  <c r="C1379" i="1"/>
  <c r="D1378" i="1"/>
  <c r="C1378" i="1"/>
  <c r="G1378" i="1" s="1"/>
  <c r="H1377" i="1"/>
  <c r="D1377" i="1"/>
  <c r="C1377" i="1"/>
  <c r="G1377" i="1" s="1"/>
  <c r="D1376" i="1"/>
  <c r="H1376" i="1" s="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G1234" i="1" s="1"/>
  <c r="C1234" i="1"/>
  <c r="D1233" i="1"/>
  <c r="C1233" i="1"/>
  <c r="H1233" i="1" s="1"/>
  <c r="D1232" i="1"/>
  <c r="C1232" i="1"/>
  <c r="H1232" i="1" s="1"/>
  <c r="H1231" i="1"/>
  <c r="D1231" i="1"/>
  <c r="G1231" i="1" s="1"/>
  <c r="C1231" i="1"/>
  <c r="H1230" i="1"/>
  <c r="D1230" i="1"/>
  <c r="G1230" i="1" s="1"/>
  <c r="C1230" i="1"/>
  <c r="D1229" i="1"/>
  <c r="G1229" i="1" s="1"/>
  <c r="C1229" i="1"/>
  <c r="H1229" i="1" s="1"/>
  <c r="D1228" i="1"/>
  <c r="C1228" i="1"/>
  <c r="H1228" i="1" s="1"/>
  <c r="D1227" i="1"/>
  <c r="C1227" i="1"/>
  <c r="H1227" i="1" s="1"/>
  <c r="H1226" i="1"/>
  <c r="D1226" i="1"/>
  <c r="G1226" i="1" s="1"/>
  <c r="C1226" i="1"/>
  <c r="H1225" i="1"/>
  <c r="D1225" i="1"/>
  <c r="G1225" i="1" s="1"/>
  <c r="C1225" i="1"/>
  <c r="D1224" i="1"/>
  <c r="C1224" i="1"/>
  <c r="C1223" i="1"/>
  <c r="G1221" i="1"/>
  <c r="D1221" i="1"/>
  <c r="H1221" i="1" s="1"/>
  <c r="C1221" i="1"/>
  <c r="G1220" i="1"/>
  <c r="D1220" i="1"/>
  <c r="H1220" i="1" s="1"/>
  <c r="C1220" i="1"/>
  <c r="G1219" i="1"/>
  <c r="D1219" i="1"/>
  <c r="H1219" i="1" s="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G1166" i="1" s="1"/>
  <c r="D1165" i="1"/>
  <c r="G1165" i="1" s="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D1154" i="1"/>
  <c r="C1154" i="1"/>
  <c r="H1154" i="1" s="1"/>
  <c r="D1151" i="1"/>
  <c r="C1151" i="1"/>
  <c r="G1151" i="1" s="1"/>
  <c r="G1150" i="1"/>
  <c r="D1150" i="1"/>
  <c r="H1150" i="1" s="1"/>
  <c r="C1150" i="1"/>
  <c r="G1149" i="1"/>
  <c r="D1149" i="1"/>
  <c r="H1149" i="1" s="1"/>
  <c r="C1149" i="1"/>
  <c r="D1148" i="1"/>
  <c r="H1148" i="1" s="1"/>
  <c r="C1148" i="1"/>
  <c r="G1148" i="1" s="1"/>
  <c r="G1147" i="1"/>
  <c r="D1147" i="1"/>
  <c r="H1147" i="1" s="1"/>
  <c r="C1147" i="1"/>
  <c r="G1146" i="1"/>
  <c r="D1146" i="1"/>
  <c r="H1146" i="1" s="1"/>
  <c r="C1146" i="1"/>
  <c r="G1145" i="1"/>
  <c r="D1145" i="1"/>
  <c r="H1145" i="1" s="1"/>
  <c r="C1145" i="1"/>
  <c r="G1144" i="1"/>
  <c r="D1144" i="1"/>
  <c r="H1144" i="1" s="1"/>
  <c r="C1144" i="1"/>
  <c r="G1143" i="1"/>
  <c r="D1143" i="1"/>
  <c r="H1143" i="1" s="1"/>
  <c r="C1143" i="1"/>
  <c r="D1142" i="1"/>
  <c r="C1142" i="1"/>
  <c r="G1141" i="1"/>
  <c r="D1141" i="1"/>
  <c r="H1141" i="1" s="1"/>
  <c r="C1141" i="1"/>
  <c r="D1140" i="1"/>
  <c r="C1140" i="1"/>
  <c r="G1140" i="1" s="1"/>
  <c r="G1139" i="1"/>
  <c r="D1139" i="1"/>
  <c r="H1139" i="1" s="1"/>
  <c r="C1139" i="1"/>
  <c r="D1138" i="1"/>
  <c r="C1138" i="1"/>
  <c r="D1137" i="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D1124" i="1"/>
  <c r="C1124" i="1"/>
  <c r="G1123" i="1"/>
  <c r="D1123" i="1"/>
  <c r="H1123" i="1" s="1"/>
  <c r="C1123" i="1"/>
  <c r="G1122" i="1"/>
  <c r="D1122" i="1"/>
  <c r="H1122" i="1" s="1"/>
  <c r="C1122" i="1"/>
  <c r="G1121" i="1"/>
  <c r="D1121" i="1"/>
  <c r="H1121" i="1" s="1"/>
  <c r="C1121" i="1"/>
  <c r="G1120" i="1"/>
  <c r="D1120" i="1"/>
  <c r="H1120" i="1" s="1"/>
  <c r="C1120" i="1"/>
  <c r="D1119" i="1"/>
  <c r="C1119" i="1"/>
  <c r="D1118" i="1"/>
  <c r="H1118" i="1" s="1"/>
  <c r="C1118" i="1"/>
  <c r="G1117" i="1"/>
  <c r="D1117" i="1"/>
  <c r="C1117" i="1"/>
  <c r="H1117" i="1" s="1"/>
  <c r="G1116" i="1"/>
  <c r="D1116" i="1"/>
  <c r="C1116" i="1"/>
  <c r="D1115" i="1"/>
  <c r="C1115" i="1"/>
  <c r="G1115" i="1" s="1"/>
  <c r="D1114" i="1"/>
  <c r="C1114" i="1"/>
  <c r="G1113" i="1"/>
  <c r="D1113" i="1"/>
  <c r="C1113" i="1"/>
  <c r="H1113" i="1" s="1"/>
  <c r="G1112" i="1"/>
  <c r="D1112" i="1"/>
  <c r="C1112" i="1"/>
  <c r="D1111" i="1"/>
  <c r="C1111" i="1"/>
  <c r="G1111" i="1" s="1"/>
  <c r="D1110" i="1"/>
  <c r="C1110" i="1"/>
  <c r="G1109" i="1"/>
  <c r="D1109" i="1"/>
  <c r="C1109" i="1"/>
  <c r="H1109" i="1" s="1"/>
  <c r="G1108" i="1"/>
  <c r="D1108" i="1"/>
  <c r="C1108" i="1"/>
  <c r="D1107" i="1"/>
  <c r="C1107" i="1"/>
  <c r="G1107" i="1" s="1"/>
  <c r="D1106" i="1"/>
  <c r="C1106" i="1"/>
  <c r="G1105" i="1"/>
  <c r="D1105" i="1"/>
  <c r="C1105" i="1"/>
  <c r="H1105" i="1" s="1"/>
  <c r="G1104" i="1"/>
  <c r="D1104" i="1"/>
  <c r="C1104" i="1"/>
  <c r="D1103" i="1"/>
  <c r="C1103" i="1"/>
  <c r="G1103" i="1" s="1"/>
  <c r="D1102" i="1"/>
  <c r="C1102" i="1"/>
  <c r="G1101" i="1"/>
  <c r="D1101" i="1"/>
  <c r="C1101" i="1"/>
  <c r="H1101" i="1" s="1"/>
  <c r="G1100" i="1"/>
  <c r="D1100" i="1"/>
  <c r="C1100" i="1"/>
  <c r="D1099" i="1"/>
  <c r="C1099" i="1"/>
  <c r="G1099" i="1" s="1"/>
  <c r="D1098" i="1"/>
  <c r="C1098" i="1"/>
  <c r="G1097" i="1"/>
  <c r="D1097" i="1"/>
  <c r="C1097" i="1"/>
  <c r="H1097" i="1" s="1"/>
  <c r="D1096" i="1"/>
  <c r="D1095" i="1"/>
  <c r="C1095" i="1"/>
  <c r="G1095" i="1" s="1"/>
  <c r="D1094" i="1"/>
  <c r="C1094" i="1"/>
  <c r="G1093" i="1"/>
  <c r="D1093" i="1"/>
  <c r="C1093" i="1"/>
  <c r="H1093" i="1" s="1"/>
  <c r="G1092" i="1"/>
  <c r="D1092" i="1"/>
  <c r="C1092" i="1"/>
  <c r="D1091" i="1"/>
  <c r="C1091" i="1"/>
  <c r="D1090" i="1"/>
  <c r="C1090" i="1"/>
  <c r="G1089" i="1"/>
  <c r="D1089" i="1"/>
  <c r="C1089" i="1"/>
  <c r="H1089" i="1" s="1"/>
  <c r="G1088" i="1"/>
  <c r="D1088" i="1"/>
  <c r="C1088" i="1"/>
  <c r="D1087" i="1"/>
  <c r="C1087" i="1"/>
  <c r="G1087" i="1" s="1"/>
  <c r="D1086" i="1"/>
  <c r="C1086" i="1"/>
  <c r="G1085" i="1"/>
  <c r="D1085" i="1"/>
  <c r="C1085" i="1"/>
  <c r="H1085" i="1" s="1"/>
  <c r="G1084" i="1"/>
  <c r="D1084" i="1"/>
  <c r="C1084" i="1"/>
  <c r="D1083" i="1"/>
  <c r="C1083" i="1"/>
  <c r="D1082" i="1"/>
  <c r="C1082" i="1"/>
  <c r="G1081" i="1"/>
  <c r="D1081" i="1"/>
  <c r="C1081" i="1"/>
  <c r="H1081" i="1" s="1"/>
  <c r="G1080" i="1"/>
  <c r="D1080" i="1"/>
  <c r="C1080" i="1"/>
  <c r="D1079" i="1"/>
  <c r="C1079" i="1"/>
  <c r="G1079" i="1" s="1"/>
  <c r="D1078" i="1"/>
  <c r="C1078" i="1"/>
  <c r="G1077" i="1"/>
  <c r="D1077" i="1"/>
  <c r="C1077" i="1"/>
  <c r="H1077" i="1" s="1"/>
  <c r="G1076" i="1"/>
  <c r="D1076" i="1"/>
  <c r="C1076" i="1"/>
  <c r="D1075" i="1"/>
  <c r="C1075" i="1"/>
  <c r="D1074" i="1"/>
  <c r="C1074" i="1"/>
  <c r="G1073" i="1"/>
  <c r="D1073" i="1"/>
  <c r="C1073" i="1"/>
  <c r="H1073" i="1" s="1"/>
  <c r="G1072" i="1"/>
  <c r="D1072" i="1"/>
  <c r="C1072" i="1"/>
  <c r="D1071" i="1"/>
  <c r="G1071" i="1" s="1"/>
  <c r="C1071" i="1"/>
  <c r="D1070" i="1"/>
  <c r="C1070" i="1"/>
  <c r="D1069" i="1"/>
  <c r="C1069" i="1"/>
  <c r="H1069" i="1" s="1"/>
  <c r="G1068" i="1"/>
  <c r="D1068" i="1"/>
  <c r="C1068" i="1"/>
  <c r="D1067" i="1"/>
  <c r="G1067" i="1" s="1"/>
  <c r="C1067" i="1"/>
  <c r="D1066" i="1"/>
  <c r="C1066" i="1"/>
  <c r="C1065" i="1"/>
  <c r="G1064" i="1"/>
  <c r="D1064" i="1"/>
  <c r="C1064" i="1"/>
  <c r="D1063" i="1"/>
  <c r="G1063" i="1" s="1"/>
  <c r="C1063" i="1"/>
  <c r="D1062" i="1"/>
  <c r="C1062" i="1"/>
  <c r="D1061" i="1"/>
  <c r="C1061" i="1"/>
  <c r="H1061" i="1" s="1"/>
  <c r="G1060" i="1"/>
  <c r="D1060" i="1"/>
  <c r="C1060" i="1"/>
  <c r="D1059" i="1"/>
  <c r="G1059" i="1" s="1"/>
  <c r="C1059" i="1"/>
  <c r="D1058" i="1"/>
  <c r="C1058" i="1"/>
  <c r="D1057" i="1"/>
  <c r="C1057" i="1"/>
  <c r="H1057" i="1" s="1"/>
  <c r="C1056" i="1"/>
  <c r="D1055" i="1"/>
  <c r="G1055" i="1" s="1"/>
  <c r="C1055" i="1"/>
  <c r="D1054" i="1"/>
  <c r="C1054" i="1"/>
  <c r="D1053" i="1"/>
  <c r="C1053" i="1"/>
  <c r="H1053" i="1" s="1"/>
  <c r="D1052" i="1"/>
  <c r="C1052" i="1"/>
  <c r="G1052" i="1" s="1"/>
  <c r="D1051" i="1"/>
  <c r="G1051" i="1" s="1"/>
  <c r="C1051" i="1"/>
  <c r="D1050" i="1"/>
  <c r="C1050" i="1"/>
  <c r="D1049" i="1"/>
  <c r="C1049" i="1"/>
  <c r="H1049" i="1" s="1"/>
  <c r="D1048" i="1"/>
  <c r="C1048" i="1"/>
  <c r="G1048" i="1" s="1"/>
  <c r="D1045" i="1"/>
  <c r="C1045" i="1"/>
  <c r="H1045" i="1" s="1"/>
  <c r="G1044" i="1"/>
  <c r="D1044" i="1"/>
  <c r="C1044" i="1"/>
  <c r="D1043" i="1"/>
  <c r="G1043" i="1" s="1"/>
  <c r="C1043" i="1"/>
  <c r="D1042" i="1"/>
  <c r="C1042" i="1"/>
  <c r="D1041" i="1"/>
  <c r="C1041" i="1"/>
  <c r="H1041" i="1" s="1"/>
  <c r="G1040" i="1"/>
  <c r="D1040" i="1"/>
  <c r="C1040" i="1"/>
  <c r="D1039" i="1"/>
  <c r="G1039" i="1" s="1"/>
  <c r="C1039" i="1"/>
  <c r="D1038" i="1"/>
  <c r="C1038" i="1"/>
  <c r="D1037" i="1"/>
  <c r="C1037" i="1"/>
  <c r="H1037" i="1" s="1"/>
  <c r="G1036" i="1"/>
  <c r="D1036" i="1"/>
  <c r="C1036" i="1"/>
  <c r="D1035" i="1"/>
  <c r="C1035" i="1"/>
  <c r="D1034" i="1"/>
  <c r="C1034" i="1"/>
  <c r="D1033" i="1"/>
  <c r="C1033" i="1"/>
  <c r="H1033" i="1" s="1"/>
  <c r="D1032" i="1"/>
  <c r="C1032" i="1"/>
  <c r="D1031" i="1"/>
  <c r="G1031" i="1" s="1"/>
  <c r="C1031" i="1"/>
  <c r="D1030" i="1"/>
  <c r="C1030" i="1"/>
  <c r="D1029" i="1"/>
  <c r="C1029" i="1"/>
  <c r="H1029" i="1" s="1"/>
  <c r="G1028" i="1"/>
  <c r="D1028" i="1"/>
  <c r="C1028" i="1"/>
  <c r="D1027" i="1"/>
  <c r="G1027" i="1" s="1"/>
  <c r="C1027" i="1"/>
  <c r="D1026" i="1"/>
  <c r="C1026" i="1"/>
  <c r="D1025" i="1"/>
  <c r="C1025" i="1"/>
  <c r="H1025" i="1" s="1"/>
  <c r="G1024" i="1"/>
  <c r="D1024" i="1"/>
  <c r="C1024" i="1"/>
  <c r="D1023" i="1"/>
  <c r="G1023" i="1" s="1"/>
  <c r="C1023" i="1"/>
  <c r="D1022" i="1"/>
  <c r="C1022" i="1"/>
  <c r="D1021" i="1"/>
  <c r="C1021" i="1"/>
  <c r="H1021" i="1" s="1"/>
  <c r="G1020" i="1"/>
  <c r="D1020" i="1"/>
  <c r="C1020" i="1"/>
  <c r="D1019" i="1"/>
  <c r="G1019" i="1" s="1"/>
  <c r="C1019" i="1"/>
  <c r="D1018" i="1"/>
  <c r="C1018" i="1"/>
  <c r="D1017" i="1"/>
  <c r="C1017" i="1"/>
  <c r="H1017" i="1" s="1"/>
  <c r="G1016" i="1"/>
  <c r="D1016" i="1"/>
  <c r="C1016" i="1"/>
  <c r="D1015" i="1"/>
  <c r="G1015" i="1" s="1"/>
  <c r="C1015" i="1"/>
  <c r="D1014" i="1"/>
  <c r="C1014" i="1"/>
  <c r="D1013" i="1"/>
  <c r="C1013" i="1"/>
  <c r="H1013" i="1" s="1"/>
  <c r="G1012" i="1"/>
  <c r="D1012" i="1"/>
  <c r="C1012" i="1"/>
  <c r="D1011" i="1"/>
  <c r="G1011" i="1" s="1"/>
  <c r="C1011" i="1"/>
  <c r="D1010" i="1"/>
  <c r="C1010" i="1"/>
  <c r="D1009" i="1"/>
  <c r="C1009" i="1"/>
  <c r="H1009" i="1" s="1"/>
  <c r="G1008" i="1"/>
  <c r="D1008" i="1"/>
  <c r="C1008" i="1"/>
  <c r="D1007" i="1"/>
  <c r="G1007" i="1" s="1"/>
  <c r="C1007" i="1"/>
  <c r="D1006" i="1"/>
  <c r="C1006" i="1"/>
  <c r="D1005" i="1"/>
  <c r="C1005" i="1"/>
  <c r="H1005" i="1" s="1"/>
  <c r="D1004" i="1"/>
  <c r="C1004" i="1"/>
  <c r="D1003" i="1"/>
  <c r="C1003" i="1"/>
  <c r="D1002" i="1"/>
  <c r="C1002" i="1"/>
  <c r="D1001" i="1"/>
  <c r="C1001" i="1"/>
  <c r="H1001" i="1" s="1"/>
  <c r="D1000" i="1"/>
  <c r="C1000" i="1"/>
  <c r="D999" i="1"/>
  <c r="C999" i="1"/>
  <c r="D998" i="1"/>
  <c r="C998" i="1"/>
  <c r="D997" i="1"/>
  <c r="C997" i="1"/>
  <c r="D996" i="1"/>
  <c r="C996" i="1"/>
  <c r="D995" i="1"/>
  <c r="G995" i="1" s="1"/>
  <c r="C995" i="1"/>
  <c r="D994" i="1"/>
  <c r="C994" i="1"/>
  <c r="D993" i="1"/>
  <c r="C993" i="1"/>
  <c r="G992" i="1"/>
  <c r="D992" i="1"/>
  <c r="C992" i="1"/>
  <c r="D991" i="1"/>
  <c r="D989" i="1"/>
  <c r="C989" i="1"/>
  <c r="G988" i="1"/>
  <c r="D988" i="1"/>
  <c r="C988" i="1"/>
  <c r="D987" i="1"/>
  <c r="C987" i="1"/>
  <c r="D986" i="1"/>
  <c r="C986" i="1"/>
  <c r="D983" i="1"/>
  <c r="G983" i="1" s="1"/>
  <c r="C983" i="1"/>
  <c r="D982" i="1"/>
  <c r="C982" i="1"/>
  <c r="D981" i="1"/>
  <c r="C981" i="1"/>
  <c r="G980" i="1"/>
  <c r="D980" i="1"/>
  <c r="C980" i="1"/>
  <c r="G979" i="1"/>
  <c r="D979" i="1"/>
  <c r="C979" i="1"/>
  <c r="D978" i="1"/>
  <c r="C978" i="1"/>
  <c r="D977" i="1"/>
  <c r="C977" i="1"/>
  <c r="G976" i="1"/>
  <c r="D976" i="1"/>
  <c r="C976" i="1"/>
  <c r="D975" i="1"/>
  <c r="G975" i="1" s="1"/>
  <c r="C975" i="1"/>
  <c r="D974" i="1"/>
  <c r="C974" i="1"/>
  <c r="D973" i="1"/>
  <c r="C973" i="1"/>
  <c r="G972" i="1"/>
  <c r="D972" i="1"/>
  <c r="C972" i="1"/>
  <c r="G971" i="1"/>
  <c r="D971" i="1"/>
  <c r="C971" i="1"/>
  <c r="D970" i="1"/>
  <c r="C970" i="1"/>
  <c r="D969" i="1"/>
  <c r="C969" i="1"/>
  <c r="G968" i="1"/>
  <c r="D968" i="1"/>
  <c r="C968" i="1"/>
  <c r="D967" i="1"/>
  <c r="G967" i="1" s="1"/>
  <c r="C967" i="1"/>
  <c r="D966" i="1"/>
  <c r="C966" i="1"/>
  <c r="D965" i="1"/>
  <c r="C965" i="1"/>
  <c r="G964" i="1"/>
  <c r="D964" i="1"/>
  <c r="C964" i="1"/>
  <c r="G963" i="1"/>
  <c r="D963" i="1"/>
  <c r="C963" i="1"/>
  <c r="D962" i="1"/>
  <c r="C962" i="1"/>
  <c r="D961" i="1"/>
  <c r="C961" i="1"/>
  <c r="G960" i="1"/>
  <c r="D960" i="1"/>
  <c r="C960" i="1"/>
  <c r="D959" i="1"/>
  <c r="G959" i="1" s="1"/>
  <c r="C959" i="1"/>
  <c r="D958" i="1"/>
  <c r="C958" i="1"/>
  <c r="D957" i="1"/>
  <c r="C957" i="1"/>
  <c r="G956" i="1"/>
  <c r="D956" i="1"/>
  <c r="C956" i="1"/>
  <c r="G955" i="1"/>
  <c r="D955" i="1"/>
  <c r="C955" i="1"/>
  <c r="D954" i="1"/>
  <c r="C954" i="1"/>
  <c r="D953" i="1"/>
  <c r="C953" i="1"/>
  <c r="G952" i="1"/>
  <c r="D952" i="1"/>
  <c r="C952" i="1"/>
  <c r="D951" i="1"/>
  <c r="G951" i="1" s="1"/>
  <c r="C951" i="1"/>
  <c r="D950" i="1"/>
  <c r="C950" i="1"/>
  <c r="D949" i="1"/>
  <c r="C949" i="1"/>
  <c r="G948" i="1"/>
  <c r="D948" i="1"/>
  <c r="C948" i="1"/>
  <c r="G947" i="1"/>
  <c r="D947" i="1"/>
  <c r="C947" i="1"/>
  <c r="D946" i="1"/>
  <c r="C946" i="1"/>
  <c r="D945" i="1"/>
  <c r="C945" i="1"/>
  <c r="G944" i="1"/>
  <c r="D944" i="1"/>
  <c r="C944" i="1"/>
  <c r="D943" i="1"/>
  <c r="G943" i="1" s="1"/>
  <c r="C943" i="1"/>
  <c r="D942" i="1"/>
  <c r="C942" i="1"/>
  <c r="D941" i="1"/>
  <c r="C941" i="1"/>
  <c r="G940" i="1"/>
  <c r="D940" i="1"/>
  <c r="C940" i="1"/>
  <c r="G939" i="1"/>
  <c r="D939" i="1"/>
  <c r="C939" i="1"/>
  <c r="D938" i="1"/>
  <c r="C938" i="1"/>
  <c r="D937" i="1"/>
  <c r="C937" i="1"/>
  <c r="H937" i="1" s="1"/>
  <c r="G936" i="1"/>
  <c r="D936" i="1"/>
  <c r="C936" i="1"/>
  <c r="D935" i="1"/>
  <c r="G935" i="1" s="1"/>
  <c r="C935" i="1"/>
  <c r="D934" i="1"/>
  <c r="C934" i="1"/>
  <c r="G933" i="1"/>
  <c r="D933" i="1"/>
  <c r="C933" i="1"/>
  <c r="H933" i="1" s="1"/>
  <c r="D932" i="1"/>
  <c r="G932" i="1" s="1"/>
  <c r="C932" i="1"/>
  <c r="D931" i="1"/>
  <c r="C931" i="1"/>
  <c r="H931" i="1" s="1"/>
  <c r="D930" i="1"/>
  <c r="C930" i="1"/>
  <c r="G929" i="1"/>
  <c r="D929" i="1"/>
  <c r="C929" i="1"/>
  <c r="H929" i="1" s="1"/>
  <c r="D928" i="1"/>
  <c r="G928" i="1" s="1"/>
  <c r="C928" i="1"/>
  <c r="D927" i="1"/>
  <c r="C927" i="1"/>
  <c r="H927" i="1" s="1"/>
  <c r="D926" i="1"/>
  <c r="C926" i="1"/>
  <c r="D925" i="1"/>
  <c r="C925" i="1"/>
  <c r="H925" i="1" s="1"/>
  <c r="G924" i="1"/>
  <c r="D924" i="1"/>
  <c r="C924" i="1"/>
  <c r="G923" i="1"/>
  <c r="D923" i="1"/>
  <c r="C923" i="1"/>
  <c r="D922" i="1"/>
  <c r="C922" i="1"/>
  <c r="D921" i="1"/>
  <c r="C921" i="1"/>
  <c r="H921" i="1" s="1"/>
  <c r="G920" i="1"/>
  <c r="D920" i="1"/>
  <c r="C920" i="1"/>
  <c r="D919" i="1"/>
  <c r="G919" i="1" s="1"/>
  <c r="C919" i="1"/>
  <c r="D918" i="1"/>
  <c r="C918" i="1"/>
  <c r="G917" i="1"/>
  <c r="D917" i="1"/>
  <c r="C917" i="1"/>
  <c r="H917" i="1" s="1"/>
  <c r="D916" i="1"/>
  <c r="G916" i="1" s="1"/>
  <c r="C916" i="1"/>
  <c r="D915" i="1"/>
  <c r="C915" i="1"/>
  <c r="H915" i="1" s="1"/>
  <c r="D914" i="1"/>
  <c r="C914" i="1"/>
  <c r="G913" i="1"/>
  <c r="D913" i="1"/>
  <c r="C913" i="1"/>
  <c r="H913" i="1" s="1"/>
  <c r="D912" i="1"/>
  <c r="G912" i="1" s="1"/>
  <c r="C912" i="1"/>
  <c r="D911" i="1"/>
  <c r="C911" i="1"/>
  <c r="H911" i="1" s="1"/>
  <c r="D910" i="1"/>
  <c r="C910" i="1"/>
  <c r="D909" i="1"/>
  <c r="C909" i="1"/>
  <c r="H909" i="1" s="1"/>
  <c r="G908" i="1"/>
  <c r="D908" i="1"/>
  <c r="C908" i="1"/>
  <c r="G907" i="1"/>
  <c r="D907" i="1"/>
  <c r="C907" i="1"/>
  <c r="D906" i="1"/>
  <c r="C906" i="1"/>
  <c r="D905" i="1"/>
  <c r="C905" i="1"/>
  <c r="H905" i="1" s="1"/>
  <c r="G904" i="1"/>
  <c r="D904" i="1"/>
  <c r="C904" i="1"/>
  <c r="D903" i="1"/>
  <c r="G903" i="1" s="1"/>
  <c r="C903" i="1"/>
  <c r="D902" i="1"/>
  <c r="C902" i="1"/>
  <c r="G901" i="1"/>
  <c r="D901" i="1"/>
  <c r="C901" i="1"/>
  <c r="H901" i="1" s="1"/>
  <c r="D900" i="1"/>
  <c r="G900" i="1" s="1"/>
  <c r="C900" i="1"/>
  <c r="D899" i="1"/>
  <c r="C899" i="1"/>
  <c r="H899" i="1" s="1"/>
  <c r="D898" i="1"/>
  <c r="C898" i="1"/>
  <c r="G897" i="1"/>
  <c r="D897" i="1"/>
  <c r="C897" i="1"/>
  <c r="H897" i="1" s="1"/>
  <c r="D896" i="1"/>
  <c r="G896" i="1" s="1"/>
  <c r="C896" i="1"/>
  <c r="D895" i="1"/>
  <c r="C895" i="1"/>
  <c r="H895" i="1" s="1"/>
  <c r="D894" i="1"/>
  <c r="C894" i="1"/>
  <c r="D893" i="1"/>
  <c r="C893" i="1"/>
  <c r="H893" i="1" s="1"/>
  <c r="G892" i="1"/>
  <c r="D892" i="1"/>
  <c r="C892" i="1"/>
  <c r="G891" i="1"/>
  <c r="D891" i="1"/>
  <c r="C891" i="1"/>
  <c r="D890" i="1"/>
  <c r="C890" i="1"/>
  <c r="D889" i="1"/>
  <c r="C889" i="1"/>
  <c r="H889" i="1" s="1"/>
  <c r="G888" i="1"/>
  <c r="D888" i="1"/>
  <c r="C888" i="1"/>
  <c r="D887" i="1"/>
  <c r="G887" i="1" s="1"/>
  <c r="C887" i="1"/>
  <c r="D886" i="1"/>
  <c r="C886" i="1"/>
  <c r="G885" i="1"/>
  <c r="D885" i="1"/>
  <c r="C885" i="1"/>
  <c r="H885" i="1" s="1"/>
  <c r="D884" i="1"/>
  <c r="G884" i="1" s="1"/>
  <c r="C884" i="1"/>
  <c r="D883" i="1"/>
  <c r="C883" i="1"/>
  <c r="H883" i="1" s="1"/>
  <c r="D882" i="1"/>
  <c r="C882" i="1"/>
  <c r="G881" i="1"/>
  <c r="D881" i="1"/>
  <c r="C881" i="1"/>
  <c r="H881" i="1" s="1"/>
  <c r="D880" i="1"/>
  <c r="G880" i="1" s="1"/>
  <c r="C880" i="1"/>
  <c r="D879" i="1"/>
  <c r="C879" i="1"/>
  <c r="H879" i="1" s="1"/>
  <c r="D878" i="1"/>
  <c r="C878" i="1"/>
  <c r="D877" i="1"/>
  <c r="C877" i="1"/>
  <c r="H877" i="1" s="1"/>
  <c r="G876" i="1"/>
  <c r="D876" i="1"/>
  <c r="C876" i="1"/>
  <c r="G875" i="1"/>
  <c r="D875" i="1"/>
  <c r="C875" i="1"/>
  <c r="D874" i="1"/>
  <c r="C874" i="1"/>
  <c r="D873" i="1"/>
  <c r="C873" i="1"/>
  <c r="H873" i="1" s="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G646" i="1"/>
  <c r="D646" i="1"/>
  <c r="H646" i="1" s="1"/>
  <c r="C646" i="1"/>
  <c r="D645" i="1"/>
  <c r="G645" i="1" s="1"/>
  <c r="C645" i="1"/>
  <c r="H644" i="1"/>
  <c r="G644" i="1"/>
  <c r="D644" i="1"/>
  <c r="C644" i="1"/>
  <c r="D643" i="1"/>
  <c r="H643" i="1" s="1"/>
  <c r="C643" i="1"/>
  <c r="H642" i="1"/>
  <c r="D642" i="1"/>
  <c r="G642" i="1" s="1"/>
  <c r="C642" i="1"/>
  <c r="H641" i="1"/>
  <c r="G641" i="1"/>
  <c r="D641" i="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G412" i="1" s="1"/>
  <c r="C412" i="1"/>
  <c r="D411" i="1"/>
  <c r="G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D366" i="1"/>
  <c r="G366" i="1" s="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H291" i="1"/>
  <c r="G291" i="1"/>
  <c r="D291" i="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D190" i="1"/>
  <c r="G190" i="1" s="1"/>
  <c r="C190" i="1"/>
  <c r="H189" i="1"/>
  <c r="D189" i="1"/>
  <c r="G189" i="1" s="1"/>
  <c r="C189" i="1"/>
  <c r="H188" i="1"/>
  <c r="D188" i="1"/>
  <c r="G188" i="1" s="1"/>
  <c r="C188" i="1"/>
  <c r="H187" i="1"/>
  <c r="G187" i="1"/>
  <c r="D187" i="1"/>
  <c r="C187" i="1"/>
  <c r="H186" i="1"/>
  <c r="G186" i="1"/>
  <c r="D186" i="1"/>
  <c r="C186" i="1"/>
  <c r="H185" i="1"/>
  <c r="G185" i="1"/>
  <c r="D185" i="1"/>
  <c r="C185" i="1"/>
  <c r="D184" i="1"/>
  <c r="H184" i="1" s="1"/>
  <c r="C184" i="1"/>
  <c r="H183" i="1"/>
  <c r="D183" i="1"/>
  <c r="G183" i="1" s="1"/>
  <c r="C183" i="1"/>
  <c r="H182" i="1"/>
  <c r="G182" i="1"/>
  <c r="D182" i="1"/>
  <c r="C182" i="1"/>
  <c r="H181" i="1"/>
  <c r="D181" i="1"/>
  <c r="G181" i="1" s="1"/>
  <c r="C181" i="1"/>
  <c r="H180" i="1"/>
  <c r="D180" i="1"/>
  <c r="G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H173" i="1" s="1"/>
  <c r="C173" i="1"/>
  <c r="H172" i="1"/>
  <c r="D172" i="1"/>
  <c r="G172" i="1" s="1"/>
  <c r="C172" i="1"/>
  <c r="H171" i="1"/>
  <c r="G171" i="1"/>
  <c r="D171" i="1"/>
  <c r="C171" i="1"/>
  <c r="H170" i="1"/>
  <c r="D170" i="1"/>
  <c r="G170" i="1" s="1"/>
  <c r="C170" i="1"/>
  <c r="H169" i="1"/>
  <c r="D169" i="1"/>
  <c r="G169" i="1" s="1"/>
  <c r="C169" i="1"/>
  <c r="H168" i="1"/>
  <c r="D168" i="1"/>
  <c r="G168" i="1" s="1"/>
  <c r="C168" i="1"/>
  <c r="H167" i="1"/>
  <c r="G167" i="1"/>
  <c r="D167" i="1"/>
  <c r="C167" i="1"/>
  <c r="H166" i="1"/>
  <c r="G166" i="1"/>
  <c r="D166" i="1"/>
  <c r="C166" i="1"/>
  <c r="D165" i="1"/>
  <c r="H165" i="1" s="1"/>
  <c r="C165" i="1"/>
  <c r="H164" i="1"/>
  <c r="G164" i="1"/>
  <c r="D164" i="1"/>
  <c r="C164" i="1"/>
  <c r="H163" i="1"/>
  <c r="G163" i="1"/>
  <c r="D163" i="1"/>
  <c r="C163" i="1"/>
  <c r="H162" i="1"/>
  <c r="G162" i="1"/>
  <c r="D162" i="1"/>
  <c r="C162" i="1"/>
  <c r="D161" i="1"/>
  <c r="H161" i="1" s="1"/>
  <c r="C161" i="1"/>
  <c r="D160" i="1"/>
  <c r="H160" i="1" s="1"/>
  <c r="C160" i="1"/>
  <c r="C159"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8" i="1"/>
  <c r="G148" i="1"/>
  <c r="D148"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D76" i="1"/>
  <c r="G76" i="1" s="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J1456" i="1" l="1"/>
  <c r="J1452" i="1"/>
  <c r="J1447" i="1"/>
  <c r="G1456" i="1"/>
  <c r="I1456" i="1" s="1"/>
  <c r="H30" i="3"/>
  <c r="C1453" i="1"/>
  <c r="G1452" i="1"/>
  <c r="I1452" i="1" s="1"/>
  <c r="E6" i="7"/>
  <c r="D1437" i="1" s="1"/>
  <c r="G1445" i="1"/>
  <c r="E298" i="9"/>
  <c r="B298" i="9" s="1"/>
  <c r="H1443" i="1"/>
  <c r="J1446" i="1"/>
  <c r="D6" i="7"/>
  <c r="H1445" i="1"/>
  <c r="G1446" i="1"/>
  <c r="J1445" i="1"/>
  <c r="H1446" i="1"/>
  <c r="H1223" i="1"/>
  <c r="H1224" i="1"/>
  <c r="G991" i="1"/>
  <c r="E27" i="9"/>
  <c r="B27" i="9" s="1"/>
  <c r="E287" i="9"/>
  <c r="B287" i="9" s="1"/>
  <c r="F215" i="9"/>
  <c r="B215" i="9" s="1"/>
  <c r="H1576" i="1"/>
  <c r="H1504" i="1"/>
  <c r="H1499" i="1"/>
  <c r="G1499" i="1"/>
  <c r="G1483" i="1"/>
  <c r="E275" i="9"/>
  <c r="B275" i="9" s="1"/>
  <c r="E23" i="9"/>
  <c r="B23" i="9" s="1"/>
  <c r="G643" i="1"/>
  <c r="H645" i="1"/>
  <c r="G632" i="1"/>
  <c r="G631" i="1"/>
  <c r="G404" i="1"/>
  <c r="E643" i="4"/>
  <c r="D637" i="1" s="1"/>
  <c r="G637" i="1" s="1"/>
  <c r="G1408" i="1"/>
  <c r="G1414" i="1"/>
  <c r="I27" i="3"/>
  <c r="E141" i="6"/>
  <c r="F114" i="6"/>
  <c r="G1412" i="1"/>
  <c r="E300" i="9"/>
  <c r="B300" i="9" s="1"/>
  <c r="E33" i="9"/>
  <c r="B33" i="9" s="1"/>
  <c r="E301" i="9"/>
  <c r="B301" i="9" s="1"/>
  <c r="F258" i="5"/>
  <c r="C1235" i="1"/>
  <c r="F259" i="5"/>
  <c r="G1233" i="1"/>
  <c r="G1232" i="1"/>
  <c r="E283" i="9"/>
  <c r="B283" i="9" s="1"/>
  <c r="E245" i="5"/>
  <c r="D1222" i="1" s="1"/>
  <c r="F250" i="5"/>
  <c r="G1227" i="1"/>
  <c r="G1228" i="1"/>
  <c r="F246" i="5"/>
  <c r="E282" i="9"/>
  <c r="B282" i="9" s="1"/>
  <c r="G1223" i="1"/>
  <c r="G1224" i="1"/>
  <c r="G1218" i="1"/>
  <c r="H1218" i="1"/>
  <c r="G1217" i="1"/>
  <c r="G1216" i="1"/>
  <c r="H1216" i="1"/>
  <c r="F239" i="5"/>
  <c r="H1217" i="1"/>
  <c r="E309" i="9"/>
  <c r="B309" i="9" s="1"/>
  <c r="H1166" i="1"/>
  <c r="E293" i="9"/>
  <c r="B293" i="9" s="1"/>
  <c r="H1165" i="1"/>
  <c r="G1157" i="1"/>
  <c r="G1160" i="1"/>
  <c r="G1156" i="1"/>
  <c r="G1154" i="1"/>
  <c r="G1155" i="1"/>
  <c r="F170" i="5"/>
  <c r="H1151" i="1"/>
  <c r="E292" i="9"/>
  <c r="B292" i="9" s="1"/>
  <c r="G1142" i="1"/>
  <c r="F164" i="5"/>
  <c r="H1142" i="1"/>
  <c r="G1124" i="1"/>
  <c r="H1140" i="1"/>
  <c r="G1138" i="1"/>
  <c r="E288" i="9"/>
  <c r="B288" i="9" s="1"/>
  <c r="H1138" i="1"/>
  <c r="G1137" i="1"/>
  <c r="F146" i="5"/>
  <c r="E291" i="9"/>
  <c r="B291" i="9" s="1"/>
  <c r="H1137" i="1"/>
  <c r="H1124" i="1"/>
  <c r="E286" i="9"/>
  <c r="B286" i="9" s="1"/>
  <c r="G1056" i="1"/>
  <c r="F78" i="5"/>
  <c r="F70" i="5"/>
  <c r="F56" i="5"/>
  <c r="G1035" i="1"/>
  <c r="G1032" i="1"/>
  <c r="F35" i="5"/>
  <c r="G1004" i="1"/>
  <c r="G1003" i="1"/>
  <c r="G1000" i="1"/>
  <c r="H997" i="1"/>
  <c r="G999" i="1"/>
  <c r="F19" i="5"/>
  <c r="E12" i="5"/>
  <c r="D990" i="1" s="1"/>
  <c r="G996" i="1"/>
  <c r="F13" i="5"/>
  <c r="D12" i="5"/>
  <c r="D7" i="5" s="1"/>
  <c r="F8" i="5"/>
  <c r="G987" i="1"/>
  <c r="E296" i="9"/>
  <c r="B296" i="9" s="1"/>
  <c r="E32" i="9"/>
  <c r="B32" i="9" s="1"/>
  <c r="E303" i="9"/>
  <c r="B303" i="9" s="1"/>
  <c r="E294" i="9"/>
  <c r="B294" i="9" s="1"/>
  <c r="F217" i="9"/>
  <c r="B217" i="9" s="1"/>
  <c r="G405" i="1"/>
  <c r="H411" i="1"/>
  <c r="E644" i="4"/>
  <c r="D638" i="1" s="1"/>
  <c r="E363" i="4"/>
  <c r="D358" i="1" s="1"/>
  <c r="G290" i="1"/>
  <c r="H412" i="1"/>
  <c r="E273" i="9"/>
  <c r="B273" i="9" s="1"/>
  <c r="E263" i="4"/>
  <c r="D259" i="1" s="1"/>
  <c r="F264" i="4"/>
  <c r="E196" i="4"/>
  <c r="D192" i="1" s="1"/>
  <c r="G184" i="1"/>
  <c r="F188" i="4"/>
  <c r="F221" i="9"/>
  <c r="B221" i="9" s="1"/>
  <c r="E45" i="9"/>
  <c r="B45" i="9" s="1"/>
  <c r="E43" i="9"/>
  <c r="B43" i="9" s="1"/>
  <c r="B219" i="9"/>
  <c r="G173" i="1"/>
  <c r="F177" i="4"/>
  <c r="G165" i="1"/>
  <c r="G160" i="1"/>
  <c r="G161" i="1"/>
  <c r="E40" i="9"/>
  <c r="B40" i="9" s="1"/>
  <c r="G135" i="1"/>
  <c r="G146" i="1"/>
  <c r="H121" i="1"/>
  <c r="E124" i="4"/>
  <c r="D120" i="1" s="1"/>
  <c r="E82" i="4"/>
  <c r="D78" i="1" s="1"/>
  <c r="E50" i="4"/>
  <c r="D46" i="1" s="1"/>
  <c r="H874" i="1"/>
  <c r="G874" i="1"/>
  <c r="H890" i="1"/>
  <c r="G890" i="1"/>
  <c r="H906" i="1"/>
  <c r="G906" i="1"/>
  <c r="H922" i="1"/>
  <c r="G922" i="1"/>
  <c r="H938" i="1"/>
  <c r="G938" i="1"/>
  <c r="H941" i="1"/>
  <c r="G941" i="1"/>
  <c r="H946" i="1"/>
  <c r="G946" i="1"/>
  <c r="H949" i="1"/>
  <c r="G949" i="1"/>
  <c r="H954" i="1"/>
  <c r="G954" i="1"/>
  <c r="H957" i="1"/>
  <c r="G957" i="1"/>
  <c r="H962" i="1"/>
  <c r="G962" i="1"/>
  <c r="H965" i="1"/>
  <c r="G965" i="1"/>
  <c r="H970" i="1"/>
  <c r="G970" i="1"/>
  <c r="H973" i="1"/>
  <c r="G973" i="1"/>
  <c r="H978" i="1"/>
  <c r="G978" i="1"/>
  <c r="H981" i="1"/>
  <c r="G981" i="1"/>
  <c r="H993" i="1"/>
  <c r="G993" i="1"/>
  <c r="H998" i="1"/>
  <c r="G998" i="1"/>
  <c r="H1014" i="1"/>
  <c r="G1014" i="1"/>
  <c r="H1030" i="1"/>
  <c r="G1030" i="1"/>
  <c r="H1054" i="1"/>
  <c r="G1054" i="1"/>
  <c r="H1098" i="1"/>
  <c r="G1098" i="1"/>
  <c r="H1106" i="1"/>
  <c r="G1106" i="1"/>
  <c r="H1114" i="1"/>
  <c r="G1114" i="1"/>
  <c r="G1522" i="1"/>
  <c r="H1522" i="1"/>
  <c r="G1538" i="1"/>
  <c r="H1538" i="1"/>
  <c r="G1554" i="1"/>
  <c r="H1554" i="1"/>
  <c r="G1570" i="1"/>
  <c r="H1570" i="1"/>
  <c r="H886" i="1"/>
  <c r="G886" i="1"/>
  <c r="H902" i="1"/>
  <c r="G902" i="1"/>
  <c r="H918" i="1"/>
  <c r="G918" i="1"/>
  <c r="H934" i="1"/>
  <c r="G934" i="1"/>
  <c r="H1002" i="1"/>
  <c r="G1002" i="1"/>
  <c r="H1018" i="1"/>
  <c r="G1018" i="1"/>
  <c r="H1034" i="1"/>
  <c r="G1034" i="1"/>
  <c r="H1058" i="1"/>
  <c r="G1058" i="1"/>
  <c r="H1074" i="1"/>
  <c r="G1074" i="1"/>
  <c r="H1082" i="1"/>
  <c r="G1082" i="1"/>
  <c r="H1090" i="1"/>
  <c r="G1090" i="1"/>
  <c r="H1119" i="1"/>
  <c r="G1119" i="1"/>
  <c r="H875" i="1"/>
  <c r="G877" i="1"/>
  <c r="H882" i="1"/>
  <c r="G882" i="1"/>
  <c r="G883" i="1"/>
  <c r="H891" i="1"/>
  <c r="G893" i="1"/>
  <c r="H898" i="1"/>
  <c r="G898" i="1"/>
  <c r="G899" i="1"/>
  <c r="H907" i="1"/>
  <c r="G909" i="1"/>
  <c r="H914" i="1"/>
  <c r="G914" i="1"/>
  <c r="G915" i="1"/>
  <c r="H923" i="1"/>
  <c r="G925" i="1"/>
  <c r="H930" i="1"/>
  <c r="G930" i="1"/>
  <c r="G931" i="1"/>
  <c r="H942" i="1"/>
  <c r="G942" i="1"/>
  <c r="H945" i="1"/>
  <c r="G945" i="1"/>
  <c r="H950" i="1"/>
  <c r="G950" i="1"/>
  <c r="H953" i="1"/>
  <c r="G953" i="1"/>
  <c r="H958" i="1"/>
  <c r="G958" i="1"/>
  <c r="H961" i="1"/>
  <c r="G961" i="1"/>
  <c r="H966" i="1"/>
  <c r="G966" i="1"/>
  <c r="H969" i="1"/>
  <c r="G969" i="1"/>
  <c r="H974" i="1"/>
  <c r="G974" i="1"/>
  <c r="H977" i="1"/>
  <c r="G977" i="1"/>
  <c r="H982" i="1"/>
  <c r="G982" i="1"/>
  <c r="H986" i="1"/>
  <c r="G986" i="1"/>
  <c r="H989" i="1"/>
  <c r="G989" i="1"/>
  <c r="H994" i="1"/>
  <c r="G994" i="1"/>
  <c r="H1006" i="1"/>
  <c r="G1006" i="1"/>
  <c r="H1022" i="1"/>
  <c r="G1022" i="1"/>
  <c r="H1038" i="1"/>
  <c r="G1038" i="1"/>
  <c r="H1062" i="1"/>
  <c r="G1062" i="1"/>
  <c r="H1066" i="1"/>
  <c r="G1066" i="1"/>
  <c r="H1102" i="1"/>
  <c r="G1102" i="1"/>
  <c r="H1110" i="1"/>
  <c r="G1110" i="1"/>
  <c r="G873" i="1"/>
  <c r="H878" i="1"/>
  <c r="G878" i="1"/>
  <c r="G879" i="1"/>
  <c r="H887" i="1"/>
  <c r="G889" i="1"/>
  <c r="H894" i="1"/>
  <c r="G894" i="1"/>
  <c r="G895" i="1"/>
  <c r="H903" i="1"/>
  <c r="G905" i="1"/>
  <c r="H910" i="1"/>
  <c r="G910" i="1"/>
  <c r="G911" i="1"/>
  <c r="H919" i="1"/>
  <c r="G921" i="1"/>
  <c r="H926" i="1"/>
  <c r="G926" i="1"/>
  <c r="G927" i="1"/>
  <c r="H935" i="1"/>
  <c r="G937" i="1"/>
  <c r="H1010" i="1"/>
  <c r="G1010" i="1"/>
  <c r="H1026" i="1"/>
  <c r="G1026" i="1"/>
  <c r="H1042" i="1"/>
  <c r="G1042" i="1"/>
  <c r="H1050" i="1"/>
  <c r="G1050" i="1"/>
  <c r="H1070" i="1"/>
  <c r="G1070" i="1"/>
  <c r="G1075" i="1"/>
  <c r="H1078" i="1"/>
  <c r="G1078" i="1"/>
  <c r="G1083" i="1"/>
  <c r="H1086" i="1"/>
  <c r="G1086" i="1"/>
  <c r="G1091" i="1"/>
  <c r="H1094" i="1"/>
  <c r="G1094"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G1379" i="1"/>
  <c r="H1379" i="1"/>
  <c r="G1395" i="1"/>
  <c r="H1395" i="1"/>
  <c r="J1472" i="1"/>
  <c r="H1472" i="1"/>
  <c r="G1472" i="1"/>
  <c r="I1472" i="1" s="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H1108" i="1"/>
  <c r="H1112" i="1"/>
  <c r="H1116" i="1"/>
  <c r="G1118" i="1"/>
  <c r="H939" i="1"/>
  <c r="H943" i="1"/>
  <c r="H947" i="1"/>
  <c r="H951" i="1"/>
  <c r="H955" i="1"/>
  <c r="H959" i="1"/>
  <c r="H963" i="1"/>
  <c r="H967" i="1"/>
  <c r="H971" i="1"/>
  <c r="H975" i="1"/>
  <c r="H979" i="1"/>
  <c r="H983" i="1"/>
  <c r="H987" i="1"/>
  <c r="H991"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G1049" i="1"/>
  <c r="H1051" i="1"/>
  <c r="G1053" i="1"/>
  <c r="H1055" i="1"/>
  <c r="G1057" i="1"/>
  <c r="H1059" i="1"/>
  <c r="G1061" i="1"/>
  <c r="H1063" i="1"/>
  <c r="H1067" i="1"/>
  <c r="G1069" i="1"/>
  <c r="H1071" i="1"/>
  <c r="H1075" i="1"/>
  <c r="H1079" i="1"/>
  <c r="H1083" i="1"/>
  <c r="H1087" i="1"/>
  <c r="H1091" i="1"/>
  <c r="H1095" i="1"/>
  <c r="H1099" i="1"/>
  <c r="H1103" i="1"/>
  <c r="H1107" i="1"/>
  <c r="H1111" i="1"/>
  <c r="H1115"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83" i="1"/>
  <c r="H1383" i="1"/>
  <c r="G1399" i="1"/>
  <c r="H1399" i="1"/>
  <c r="G1411" i="1"/>
  <c r="H1411" i="1"/>
  <c r="G1419" i="1"/>
  <c r="H1419" i="1"/>
  <c r="G1427" i="1"/>
  <c r="H1427" i="1"/>
  <c r="H1440" i="1"/>
  <c r="J1440" i="1"/>
  <c r="G1440" i="1"/>
  <c r="J1457" i="1"/>
  <c r="H1457" i="1"/>
  <c r="G1457" i="1"/>
  <c r="I1457" i="1" s="1"/>
  <c r="G1494" i="1"/>
  <c r="H1494" i="1"/>
  <c r="G1510" i="1"/>
  <c r="H1510"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G1387" i="1"/>
  <c r="H1387" i="1"/>
  <c r="G1403" i="1"/>
  <c r="H1403" i="1"/>
  <c r="H1442" i="1"/>
  <c r="J1442" i="1"/>
  <c r="G1442" i="1"/>
  <c r="I1442" i="1" s="1"/>
  <c r="H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91" i="1"/>
  <c r="H1391" i="1"/>
  <c r="G1407" i="1"/>
  <c r="H1407" i="1"/>
  <c r="G1415" i="1"/>
  <c r="H1415" i="1"/>
  <c r="G1431" i="1"/>
  <c r="H1431" i="1"/>
  <c r="G1438" i="1"/>
  <c r="H1438" i="1"/>
  <c r="H1444" i="1"/>
  <c r="J1444" i="1"/>
  <c r="G1444" i="1"/>
  <c r="I1444" i="1" s="1"/>
  <c r="J1462" i="1"/>
  <c r="H1462" i="1"/>
  <c r="G1462" i="1"/>
  <c r="I1462" i="1" s="1"/>
  <c r="H1453" i="1"/>
  <c r="G1453" i="1"/>
  <c r="J1455" i="1"/>
  <c r="H1455" i="1"/>
  <c r="G1455" i="1"/>
  <c r="J1468" i="1"/>
  <c r="H1468" i="1"/>
  <c r="G1468" i="1"/>
  <c r="I1468" i="1" s="1"/>
  <c r="J1479" i="1"/>
  <c r="H1479" i="1"/>
  <c r="G1479" i="1"/>
  <c r="I1479" i="1" s="1"/>
  <c r="G1490" i="1"/>
  <c r="H1490" i="1"/>
  <c r="G1506" i="1"/>
  <c r="H1506" i="1"/>
  <c r="G1534" i="1"/>
  <c r="H1534" i="1"/>
  <c r="G1550" i="1"/>
  <c r="H1550" i="1"/>
  <c r="G1566" i="1"/>
  <c r="H1566" i="1"/>
  <c r="J1451" i="1"/>
  <c r="H1451" i="1"/>
  <c r="G1451" i="1"/>
  <c r="H1461" i="1"/>
  <c r="G1461" i="1"/>
  <c r="J1466" i="1"/>
  <c r="H1466" i="1"/>
  <c r="G1466" i="1"/>
  <c r="J1477" i="1"/>
  <c r="H1477" i="1"/>
  <c r="G1477" i="1"/>
  <c r="I1477" i="1" s="1"/>
  <c r="G1486" i="1"/>
  <c r="H1486" i="1"/>
  <c r="G1502" i="1"/>
  <c r="H1502" i="1"/>
  <c r="G1530" i="1"/>
  <c r="H1530" i="1"/>
  <c r="G1546" i="1"/>
  <c r="H1546" i="1"/>
  <c r="G1562" i="1"/>
  <c r="H1562" i="1"/>
  <c r="G1578" i="1"/>
  <c r="H1578" i="1"/>
  <c r="G1376" i="1"/>
  <c r="H1378" i="1"/>
  <c r="G1380" i="1"/>
  <c r="H1382" i="1"/>
  <c r="G1384" i="1"/>
  <c r="H1386" i="1"/>
  <c r="G1388" i="1"/>
  <c r="H1390" i="1"/>
  <c r="G1392" i="1"/>
  <c r="H1394" i="1"/>
  <c r="G1396" i="1"/>
  <c r="H1398" i="1"/>
  <c r="G1400" i="1"/>
  <c r="H1402" i="1"/>
  <c r="G1404" i="1"/>
  <c r="H1406" i="1"/>
  <c r="H1410" i="1"/>
  <c r="H1414" i="1"/>
  <c r="H1418" i="1"/>
  <c r="H1422" i="1"/>
  <c r="H1426" i="1"/>
  <c r="H1430" i="1"/>
  <c r="H1434" i="1"/>
  <c r="G1439" i="1"/>
  <c r="I1439" i="1" s="1"/>
  <c r="J1439" i="1"/>
  <c r="G1441" i="1"/>
  <c r="I1441" i="1" s="1"/>
  <c r="J1441" i="1"/>
  <c r="G1443" i="1"/>
  <c r="J1443" i="1"/>
  <c r="H1447" i="1"/>
  <c r="G1447" i="1"/>
  <c r="J1449" i="1"/>
  <c r="H1449" i="1"/>
  <c r="G1449" i="1"/>
  <c r="H1454" i="1"/>
  <c r="G1454" i="1"/>
  <c r="J1459" i="1"/>
  <c r="H1459" i="1"/>
  <c r="G1459" i="1"/>
  <c r="J1464" i="1"/>
  <c r="H1464" i="1"/>
  <c r="G1464" i="1"/>
  <c r="J1474" i="1"/>
  <c r="H1474" i="1"/>
  <c r="G1474" i="1"/>
  <c r="I1474" i="1" s="1"/>
  <c r="G1482" i="1"/>
  <c r="H1482" i="1"/>
  <c r="G1498" i="1"/>
  <c r="H1498" i="1"/>
  <c r="G1514" i="1"/>
  <c r="H1514" i="1"/>
  <c r="G1526" i="1"/>
  <c r="H1526" i="1"/>
  <c r="G1542" i="1"/>
  <c r="H1542" i="1"/>
  <c r="G1558" i="1"/>
  <c r="H1558" i="1"/>
  <c r="G1574" i="1"/>
  <c r="H1574" i="1"/>
  <c r="E6" i="4"/>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107" i="4"/>
  <c r="D106" i="4"/>
  <c r="D298" i="4"/>
  <c r="F299" i="4"/>
  <c r="F351" i="4"/>
  <c r="G308" i="9"/>
  <c r="E308" i="9" s="1"/>
  <c r="B308" i="9" s="1"/>
  <c r="F177" i="5"/>
  <c r="D43" i="8"/>
  <c r="D7" i="4"/>
  <c r="F51" i="4"/>
  <c r="D50" i="4"/>
  <c r="F83" i="4"/>
  <c r="D82" i="4"/>
  <c r="F124" i="4"/>
  <c r="H21" i="9"/>
  <c r="G21" i="9"/>
  <c r="F152" i="4"/>
  <c r="F68" i="4"/>
  <c r="F112" i="4"/>
  <c r="E528" i="4"/>
  <c r="E635" i="4"/>
  <c r="D629" i="1" s="1"/>
  <c r="D141" i="6"/>
  <c r="F5" i="6"/>
  <c r="E163" i="4"/>
  <c r="D159" i="1" s="1"/>
  <c r="D224" i="4"/>
  <c r="D252" i="4"/>
  <c r="D311" i="4"/>
  <c r="D363" i="4"/>
  <c r="D420" i="4"/>
  <c r="D472" i="4"/>
  <c r="D484" i="4"/>
  <c r="E87" i="5"/>
  <c r="D118" i="5"/>
  <c r="E176" i="5"/>
  <c r="E238" i="5"/>
  <c r="D245" i="5"/>
  <c r="E258" i="5"/>
  <c r="D1235" i="1" s="1"/>
  <c r="D215" i="4"/>
  <c r="D263" i="4"/>
  <c r="F304" i="4"/>
  <c r="F356" i="4"/>
  <c r="F416" i="4"/>
  <c r="D459" i="4"/>
  <c r="D529" i="4"/>
  <c r="F585" i="4"/>
  <c r="D593" i="4"/>
  <c r="E143" i="9"/>
  <c r="B143" i="9" s="1"/>
  <c r="F45" i="5"/>
  <c r="D69" i="5"/>
  <c r="F180" i="5"/>
  <c r="F190" i="5"/>
  <c r="D206" i="5"/>
  <c r="D35" i="6"/>
  <c r="D129" i="6"/>
  <c r="D196" i="4"/>
  <c r="E290" i="9"/>
  <c r="B290" i="9" s="1"/>
  <c r="F10" i="6"/>
  <c r="F94" i="6"/>
  <c r="D42" i="8"/>
  <c r="E310" i="9"/>
  <c r="B31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61" i="9"/>
  <c r="E161" i="9" s="1"/>
  <c r="B161" i="9" s="1"/>
  <c r="G162" i="9"/>
  <c r="E162" i="9" s="1"/>
  <c r="B162" i="9" s="1"/>
  <c r="G163" i="9"/>
  <c r="E163" i="9" s="1"/>
  <c r="B163" i="9" s="1"/>
  <c r="G164" i="9"/>
  <c r="E164" i="9" s="1"/>
  <c r="B164" i="9" s="1"/>
  <c r="H165" i="9"/>
  <c r="G193" i="9"/>
  <c r="E193" i="9" s="1"/>
  <c r="B193" i="9" s="1"/>
  <c r="G195" i="9"/>
  <c r="E195" i="9" s="1"/>
  <c r="B195" i="9" s="1"/>
  <c r="L192" i="9"/>
  <c r="F192" i="9" s="1"/>
  <c r="G194" i="9"/>
  <c r="E194" i="9" s="1"/>
  <c r="B194" i="9" s="1"/>
  <c r="G196" i="9"/>
  <c r="E196" i="9" s="1"/>
  <c r="B196" i="9" s="1"/>
  <c r="G165" i="9"/>
  <c r="G166" i="9"/>
  <c r="I1451" i="1" l="1"/>
  <c r="I1446" i="1"/>
  <c r="I1443" i="1"/>
  <c r="E5" i="7"/>
  <c r="D1436" i="1" s="1"/>
  <c r="I1440" i="1"/>
  <c r="D5" i="7"/>
  <c r="C1437" i="1"/>
  <c r="F643" i="4"/>
  <c r="H637" i="1"/>
  <c r="I28" i="3"/>
  <c r="D1435" i="1"/>
  <c r="E7" i="5"/>
  <c r="I20" i="3" s="1"/>
  <c r="F12" i="5"/>
  <c r="C990" i="1"/>
  <c r="G638" i="1"/>
  <c r="H638" i="1"/>
  <c r="E350" i="4"/>
  <c r="F163" i="4"/>
  <c r="H120" i="1"/>
  <c r="G120" i="1"/>
  <c r="F35" i="6"/>
  <c r="H25" i="3"/>
  <c r="C1329" i="1"/>
  <c r="F69" i="5"/>
  <c r="D68" i="5"/>
  <c r="D6" i="5" s="1"/>
  <c r="C1047" i="1"/>
  <c r="F593" i="4"/>
  <c r="C587" i="1"/>
  <c r="F215" i="4"/>
  <c r="C211" i="1"/>
  <c r="H1235" i="1"/>
  <c r="G1235" i="1"/>
  <c r="I22" i="3"/>
  <c r="D1153" i="1"/>
  <c r="F472" i="4"/>
  <c r="C466" i="1"/>
  <c r="F252" i="4"/>
  <c r="C248" i="1"/>
  <c r="E21" i="9"/>
  <c r="I35" i="3"/>
  <c r="C1518" i="1"/>
  <c r="I1464" i="1"/>
  <c r="I1449" i="1"/>
  <c r="I1466" i="1"/>
  <c r="I1455" i="1"/>
  <c r="G311" i="9"/>
  <c r="E311" i="9" s="1"/>
  <c r="B311" i="9" s="1"/>
  <c r="F206" i="5"/>
  <c r="C1183" i="1"/>
  <c r="F245" i="5"/>
  <c r="C1222" i="1"/>
  <c r="F118" i="5"/>
  <c r="C1096" i="1"/>
  <c r="F420" i="4"/>
  <c r="D635" i="4"/>
  <c r="C414" i="1"/>
  <c r="F224" i="4"/>
  <c r="C220" i="1"/>
  <c r="F141" i="6"/>
  <c r="H28" i="3"/>
  <c r="C1435" i="1"/>
  <c r="F50" i="4"/>
  <c r="C46" i="1"/>
  <c r="D407" i="4"/>
  <c r="F298" i="4"/>
  <c r="C293" i="1"/>
  <c r="K1451" i="9"/>
  <c r="G314" i="9"/>
  <c r="E314" i="9" s="1"/>
  <c r="B314" i="9" s="1"/>
  <c r="I34" i="3"/>
  <c r="C1517" i="1"/>
  <c r="F196" i="4"/>
  <c r="C192" i="1"/>
  <c r="H20" i="3"/>
  <c r="C985" i="1"/>
  <c r="F529" i="4"/>
  <c r="D528" i="4"/>
  <c r="C523" i="1"/>
  <c r="H19" i="9"/>
  <c r="E19" i="9" s="1"/>
  <c r="B19" i="9" s="1"/>
  <c r="E237" i="5"/>
  <c r="E175" i="5" s="1"/>
  <c r="D1152" i="1" s="1"/>
  <c r="D1215" i="1"/>
  <c r="E68" i="5"/>
  <c r="D1065" i="1"/>
  <c r="F363" i="4"/>
  <c r="C358" i="1"/>
  <c r="H159" i="1"/>
  <c r="G159" i="1"/>
  <c r="G318" i="9"/>
  <c r="E318" i="9" s="1"/>
  <c r="D151" i="4"/>
  <c r="E151" i="4"/>
  <c r="E412" i="4"/>
  <c r="I16" i="3"/>
  <c r="D2" i="1"/>
  <c r="E166" i="9"/>
  <c r="B166" i="9" s="1"/>
  <c r="E165" i="9"/>
  <c r="B165" i="9" s="1"/>
  <c r="B192" i="9"/>
  <c r="F213" i="9"/>
  <c r="B213" i="9" s="1"/>
  <c r="F129" i="6"/>
  <c r="C1423" i="1"/>
  <c r="F459" i="4"/>
  <c r="C453" i="1"/>
  <c r="F263" i="4"/>
  <c r="C259" i="1"/>
  <c r="G313" i="9"/>
  <c r="E313" i="9" s="1"/>
  <c r="D237" i="5"/>
  <c r="F484" i="4"/>
  <c r="C478" i="1"/>
  <c r="F311" i="4"/>
  <c r="C306" i="1"/>
  <c r="F238" i="5"/>
  <c r="E636" i="4"/>
  <c r="D630" i="1" s="1"/>
  <c r="D522" i="1"/>
  <c r="F82" i="4"/>
  <c r="C78" i="1"/>
  <c r="F7" i="4"/>
  <c r="D6" i="4"/>
  <c r="C3" i="1"/>
  <c r="D176" i="5"/>
  <c r="D350" i="4"/>
  <c r="F106" i="4"/>
  <c r="C102" i="1"/>
  <c r="I1459" i="1"/>
  <c r="I1447" i="1"/>
  <c r="I29" i="3" l="1"/>
  <c r="G1437" i="1"/>
  <c r="H1437" i="1"/>
  <c r="H29" i="3"/>
  <c r="C1436" i="1"/>
  <c r="H1436" i="1" s="1"/>
  <c r="G316" i="9"/>
  <c r="E316" i="9" s="1"/>
  <c r="F7" i="5"/>
  <c r="D985" i="1"/>
  <c r="H990" i="1"/>
  <c r="G990" i="1"/>
  <c r="D345" i="1"/>
  <c r="E407" i="4"/>
  <c r="D402" i="1" s="1"/>
  <c r="E408" i="4"/>
  <c r="D403" i="1" s="1"/>
  <c r="H259" i="1"/>
  <c r="G259" i="1"/>
  <c r="H985" i="1"/>
  <c r="G985" i="1"/>
  <c r="H192" i="1"/>
  <c r="G192" i="1"/>
  <c r="F407" i="4"/>
  <c r="C402" i="1"/>
  <c r="D408" i="4"/>
  <c r="F350" i="4"/>
  <c r="C345" i="1"/>
  <c r="H306" i="1"/>
  <c r="G306" i="1"/>
  <c r="F237" i="5"/>
  <c r="H23" i="3"/>
  <c r="C1214" i="1"/>
  <c r="H453" i="1"/>
  <c r="G453" i="1"/>
  <c r="E289" i="4"/>
  <c r="I17" i="3"/>
  <c r="D147" i="1"/>
  <c r="I21" i="3"/>
  <c r="D1046" i="1"/>
  <c r="E6" i="5"/>
  <c r="H523" i="1"/>
  <c r="G523" i="1"/>
  <c r="G1435" i="1"/>
  <c r="H1435" i="1"/>
  <c r="H1096" i="1"/>
  <c r="G1096" i="1"/>
  <c r="H1183" i="1"/>
  <c r="G1183" i="1"/>
  <c r="H466" i="1"/>
  <c r="G466" i="1"/>
  <c r="F68" i="5"/>
  <c r="H21" i="3"/>
  <c r="C1046" i="1"/>
  <c r="H3" i="1"/>
  <c r="G3" i="1"/>
  <c r="H478" i="1"/>
  <c r="G478" i="1"/>
  <c r="G1423" i="1"/>
  <c r="H1423" i="1"/>
  <c r="D412" i="4"/>
  <c r="F6" i="4"/>
  <c r="H16" i="3"/>
  <c r="C2" i="1"/>
  <c r="H1065" i="1"/>
  <c r="G1065" i="1"/>
  <c r="H220" i="1"/>
  <c r="G220" i="1"/>
  <c r="G1518" i="1"/>
  <c r="H1518" i="1"/>
  <c r="H211" i="1"/>
  <c r="G211" i="1"/>
  <c r="H1047" i="1"/>
  <c r="G1047" i="1"/>
  <c r="F176" i="5"/>
  <c r="D175" i="5"/>
  <c r="H22" i="3"/>
  <c r="C1153" i="1"/>
  <c r="H78" i="1"/>
  <c r="G78" i="1"/>
  <c r="E312" i="9"/>
  <c r="B313" i="9"/>
  <c r="D289" i="4"/>
  <c r="F151" i="4"/>
  <c r="H17" i="3"/>
  <c r="C147" i="1"/>
  <c r="H358" i="1"/>
  <c r="G358" i="1"/>
  <c r="H1215" i="1"/>
  <c r="G1215" i="1"/>
  <c r="D636" i="4"/>
  <c r="F528" i="4"/>
  <c r="C522" i="1"/>
  <c r="G278" i="9"/>
  <c r="C984" i="1"/>
  <c r="H1517" i="1"/>
  <c r="G1517" i="1"/>
  <c r="H11" i="3"/>
  <c r="H293" i="1"/>
  <c r="G293" i="1"/>
  <c r="H414" i="1"/>
  <c r="G414" i="1"/>
  <c r="B21" i="9"/>
  <c r="H587" i="1"/>
  <c r="G587" i="1"/>
  <c r="H102" i="1"/>
  <c r="G102" i="1"/>
  <c r="E639" i="4"/>
  <c r="D407" i="1"/>
  <c r="E317" i="9"/>
  <c r="B318" i="9"/>
  <c r="I23" i="3"/>
  <c r="D1214" i="1"/>
  <c r="H46" i="1"/>
  <c r="G46" i="1"/>
  <c r="F635" i="4"/>
  <c r="C629" i="1"/>
  <c r="G1222" i="1"/>
  <c r="H1222" i="1"/>
  <c r="H248" i="1"/>
  <c r="G248" i="1"/>
  <c r="H1329" i="1"/>
  <c r="G1329" i="1"/>
  <c r="H9" i="3"/>
  <c r="G1436" i="1" l="1"/>
  <c r="B316" i="9"/>
  <c r="E315" i="9"/>
  <c r="I10" i="3" s="1"/>
  <c r="H629" i="1"/>
  <c r="G629" i="1"/>
  <c r="F636" i="4"/>
  <c r="C630" i="1"/>
  <c r="D291" i="4"/>
  <c r="F289" i="4"/>
  <c r="D413" i="4"/>
  <c r="C285" i="1"/>
  <c r="H278" i="9"/>
  <c r="E278" i="9" s="1"/>
  <c r="D984" i="1"/>
  <c r="H8" i="3" s="1"/>
  <c r="H1214" i="1"/>
  <c r="G1214" i="1"/>
  <c r="H402" i="1"/>
  <c r="G402" i="1"/>
  <c r="H147" i="1"/>
  <c r="G147" i="1"/>
  <c r="E413" i="4"/>
  <c r="E291" i="4"/>
  <c r="D287" i="1" s="1"/>
  <c r="D285" i="1"/>
  <c r="E290" i="4"/>
  <c r="D286" i="1" s="1"/>
  <c r="H345" i="1"/>
  <c r="G345" i="1"/>
  <c r="D633" i="1"/>
  <c r="H522" i="1"/>
  <c r="G522" i="1"/>
  <c r="D290" i="4"/>
  <c r="K3" i="9"/>
  <c r="I9" i="3"/>
  <c r="G285" i="9"/>
  <c r="E285" i="9" s="1"/>
  <c r="B285" i="9" s="1"/>
  <c r="H1153" i="1"/>
  <c r="G1153" i="1"/>
  <c r="N3" i="9"/>
  <c r="I11" i="3"/>
  <c r="F6" i="5"/>
  <c r="F175" i="5"/>
  <c r="C1152" i="1"/>
  <c r="G2" i="1"/>
  <c r="H2" i="1"/>
  <c r="D639" i="4"/>
  <c r="F412" i="4"/>
  <c r="C407" i="1"/>
  <c r="H1046" i="1"/>
  <c r="G1046" i="1"/>
  <c r="F408" i="4"/>
  <c r="C403" i="1"/>
  <c r="G984" i="1" l="1"/>
  <c r="H984" i="1"/>
  <c r="M3" i="9"/>
  <c r="D640" i="4"/>
  <c r="D415" i="4"/>
  <c r="F413" i="4"/>
  <c r="C408" i="1"/>
  <c r="E277" i="9"/>
  <c r="I8" i="3" s="1"/>
  <c r="B278" i="9"/>
  <c r="H403" i="1"/>
  <c r="G403" i="1"/>
  <c r="H407" i="1"/>
  <c r="G407" i="1"/>
  <c r="F290" i="4"/>
  <c r="C286" i="1"/>
  <c r="D414" i="4"/>
  <c r="E640" i="4"/>
  <c r="E415" i="4"/>
  <c r="D410" i="1" s="1"/>
  <c r="D408" i="1"/>
  <c r="E414" i="4"/>
  <c r="D409" i="1" s="1"/>
  <c r="F291" i="4"/>
  <c r="C287" i="1"/>
  <c r="D641" i="4"/>
  <c r="F639" i="4"/>
  <c r="C633" i="1"/>
  <c r="G1152" i="1"/>
  <c r="H1152" i="1"/>
  <c r="H285" i="1"/>
  <c r="G285" i="1"/>
  <c r="H630" i="1"/>
  <c r="G630" i="1"/>
  <c r="F414" i="4" l="1"/>
  <c r="C409" i="1"/>
  <c r="F415" i="4"/>
  <c r="C410" i="1"/>
  <c r="C635" i="1"/>
  <c r="D642" i="4"/>
  <c r="F640" i="4"/>
  <c r="C634" i="1"/>
  <c r="H287" i="1"/>
  <c r="G287" i="1"/>
  <c r="H286" i="1"/>
  <c r="G286" i="1"/>
  <c r="H408" i="1"/>
  <c r="G408" i="1"/>
  <c r="H633" i="1"/>
  <c r="G633" i="1"/>
  <c r="E642" i="4"/>
  <c r="D634" i="1"/>
  <c r="E641" i="4"/>
  <c r="E646" i="4" l="1"/>
  <c r="D636" i="1"/>
  <c r="D646" i="4"/>
  <c r="F642" i="4"/>
  <c r="C636" i="1"/>
  <c r="H410" i="1"/>
  <c r="G410" i="1"/>
  <c r="H635" i="1"/>
  <c r="E645" i="4"/>
  <c r="D635" i="1"/>
  <c r="G276" i="9"/>
  <c r="E276" i="9" s="1"/>
  <c r="B276" i="9" s="1"/>
  <c r="H634" i="1"/>
  <c r="G634" i="1"/>
  <c r="F641" i="4"/>
  <c r="H409" i="1"/>
  <c r="G409" i="1"/>
  <c r="D645" i="4"/>
  <c r="H7" i="3" l="1"/>
  <c r="F646" i="4"/>
  <c r="H19" i="3"/>
  <c r="C640" i="1"/>
  <c r="I18" i="3"/>
  <c r="D639" i="1"/>
  <c r="F645" i="4"/>
  <c r="H18" i="3"/>
  <c r="C639" i="1"/>
  <c r="G635" i="1"/>
  <c r="H636" i="1"/>
  <c r="G636" i="1"/>
  <c r="I19" i="3"/>
  <c r="D640" i="1"/>
  <c r="H639" i="1" l="1"/>
  <c r="G639" i="1"/>
  <c r="H640" i="1"/>
  <c r="G640" i="1"/>
  <c r="J3" i="9"/>
  <c r="G274" i="9" l="1"/>
  <c r="M272" i="9"/>
  <c r="L272" i="9"/>
  <c r="H274" i="9"/>
  <c r="G18" i="9"/>
  <c r="H18" i="9"/>
  <c r="M15" i="9"/>
  <c r="G17" i="9"/>
  <c r="K6" i="9"/>
  <c r="I9" i="9"/>
  <c r="K13" i="9"/>
  <c r="I5" i="9"/>
  <c r="K9" i="9"/>
  <c r="I6" i="9"/>
  <c r="K12" i="9"/>
  <c r="K8" i="9"/>
  <c r="J13" i="9"/>
  <c r="J9" i="9"/>
  <c r="H17" i="9"/>
  <c r="L16" i="9"/>
  <c r="K7" i="9"/>
  <c r="I11" i="9"/>
  <c r="J10" i="9"/>
  <c r="G15" i="9"/>
  <c r="J6" i="9"/>
  <c r="K10" i="9"/>
  <c r="I17" i="9"/>
  <c r="M16" i="9"/>
  <c r="H15" i="9"/>
  <c r="H16" i="9"/>
  <c r="I12" i="9"/>
  <c r="I7" i="9"/>
  <c r="J11" i="9"/>
  <c r="J17" i="9"/>
  <c r="J7" i="9"/>
  <c r="K11" i="9"/>
  <c r="G16" i="9"/>
  <c r="L15" i="9"/>
  <c r="K5" i="9"/>
  <c r="I13" i="9"/>
  <c r="I8" i="9"/>
  <c r="J12" i="9"/>
  <c r="J8" i="9"/>
  <c r="J5" i="9"/>
  <c r="F272" i="9" l="1"/>
  <c r="B272" i="9" s="1"/>
  <c r="E12" i="9"/>
  <c r="B12" i="9" s="1"/>
  <c r="E6" i="9"/>
  <c r="B6" i="9" s="1"/>
  <c r="E13" i="9"/>
  <c r="B13" i="9" s="1"/>
  <c r="E10" i="9"/>
  <c r="B10" i="9" s="1"/>
  <c r="E7" i="9"/>
  <c r="B7" i="9" s="1"/>
  <c r="E15" i="9"/>
  <c r="E17" i="9"/>
  <c r="B17" i="9" s="1"/>
  <c r="F16" i="9"/>
  <c r="E5" i="9"/>
  <c r="F15" i="9"/>
  <c r="E11" i="9"/>
  <c r="B11" i="9" s="1"/>
  <c r="E9" i="9"/>
  <c r="B9" i="9" s="1"/>
  <c r="E8" i="9"/>
  <c r="B8" i="9" s="1"/>
  <c r="E16" i="9"/>
  <c r="E18" i="9"/>
  <c r="B18" i="9" s="1"/>
  <c r="E274" i="9"/>
  <c r="B16" i="9" l="1"/>
  <c r="F20" i="9"/>
  <c r="F14" i="9"/>
  <c r="B15" i="9"/>
  <c r="E4" i="9"/>
  <c r="B5"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<sst xmlns="http://schemas.openxmlformats.org/spreadsheetml/2006/main" count="4374" uniqueCount="3426">
  <si>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</si>
  <si>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</si>
  <si>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</si>
  <si>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</si>
  <si>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</si>
  <si>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</si>
  <si>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</si>
  <si>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</si>
  <si>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</si>
  <si>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</si>
  <si>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</si>
  <si>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</si>
  <si>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</si>
  <si>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</si>
  <si>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</si>
  <si>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</si>
  <si>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</si>
  <si>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</si>
  <si>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</si>
  <si>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</si>
  <si>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</si>
  <si>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</si>
  <si>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</si>
  <si>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</si>
  <si>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</si>
  <si>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</si>
  <si>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</si>
  <si>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</si>
  <si>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</si>
  <si>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</si>
  <si>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</si>
  <si>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BOL</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</si>
  <si>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</si>
  <si>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</si>
  <si>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</si>
  <si>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</si>
  <si>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</si>
  <si>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</si>
  <si>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</si>
  <si>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</si>
  <si>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</si>
  <si>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</si>
  <si>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</si>
  <si>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</si>
  <si>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</si>
  <si>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</si>
  <si>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</si>
  <si>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</si>
  <si>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</si>
  <si>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18073 - SREDNJA ŠKOLA BOL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</si>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</sst>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1131264.04</v>
      </c>
      <c r="D2" s="6">
        <f>'PR-RAS'!E6</f>
        <v>1251222.9699999997</v>
      </c>
      <c r="E2" s="6">
        <v>0</v>
      </c>
      <c r="F2" s="6">
        <v>0</v>
      </c>
      <c r="G2" s="7">
        <f t="shared" ref="G2:G264" si="0">(B2/1000)*(C2*1+D2*2)</f>
        <v>3633.7099799999996</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940771.36</v>
      </c>
      <c r="D46" s="1">
        <f>'PR-RAS'!E50</f>
        <v>1079184.8299999998</v>
      </c>
      <c r="E46" s="1">
        <v>0</v>
      </c>
      <c r="F46" s="1">
        <v>0</v>
      </c>
      <c r="G46" s="2">
        <f t="shared" si="0"/>
        <v>139461.34589999999</v>
      </c>
      <c r="H46" s="2">
        <f t="shared" si="1"/>
        <v>0.530000000144355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853646.14</v>
      </c>
      <c r="D64" s="1">
        <f>'PR-RAS'!E68</f>
        <v>1050512.2</v>
      </c>
      <c r="E64" s="1">
        <v>0</v>
      </c>
      <c r="F64" s="1">
        <v>0</v>
      </c>
      <c r="G64" s="2">
        <f t="shared" si="0"/>
        <v>186144.24402000001</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853646.14</v>
      </c>
      <c r="D65" s="1">
        <f>'PR-RAS'!E69</f>
        <v>1050512.2</v>
      </c>
      <c r="E65" s="1">
        <v>0</v>
      </c>
      <c r="F65" s="1">
        <v>0</v>
      </c>
      <c r="G65" s="2">
        <f t="shared" si="0"/>
        <v>189098.91456</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32491.75</v>
      </c>
      <c r="D70" s="1">
        <f>'PR-RAS'!E74</f>
        <v>6077.4</v>
      </c>
      <c r="E70" s="1">
        <v>0</v>
      </c>
      <c r="F70" s="1">
        <v>0</v>
      </c>
      <c r="G70" s="2">
        <f t="shared" si="0"/>
        <v>3080.6119500000004</v>
      </c>
      <c r="H70" s="2">
        <f t="shared" si="1"/>
        <v>0.6499999999996362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32491.75</v>
      </c>
      <c r="D71" s="1">
        <f>'PR-RAS'!E75</f>
        <v>6077.4</v>
      </c>
      <c r="E71" s="1">
        <v>0</v>
      </c>
      <c r="F71" s="1">
        <v>0</v>
      </c>
      <c r="G71" s="2">
        <f t="shared" si="0"/>
        <v>3125.2585000000004</v>
      </c>
      <c r="H71" s="2">
        <f t="shared" si="1"/>
        <v>0.6499999999996362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54633.47</v>
      </c>
      <c r="D73" s="1">
        <f>'PR-RAS'!E77</f>
        <v>22595.23</v>
      </c>
      <c r="E73" s="1">
        <v>0</v>
      </c>
      <c r="F73" s="1">
        <v>0</v>
      </c>
      <c r="G73" s="2">
        <f t="shared" si="0"/>
        <v>7187.3229599999986</v>
      </c>
      <c r="H73" s="2">
        <f t="shared" si="1"/>
        <v>0.7000000000007276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8195.0300000000007</v>
      </c>
      <c r="D74" s="1">
        <f>'PR-RAS'!E78</f>
        <v>3389.28</v>
      </c>
      <c r="E74" s="1">
        <v>0</v>
      </c>
      <c r="F74" s="1">
        <v>0</v>
      </c>
      <c r="G74" s="2">
        <f t="shared" si="0"/>
        <v>1093.0720699999999</v>
      </c>
      <c r="H74" s="2">
        <f t="shared" si="1"/>
        <v>0.31000000000085493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46438.44</v>
      </c>
      <c r="D76" s="1">
        <f>'PR-RAS'!E80</f>
        <v>19205.95</v>
      </c>
      <c r="E76" s="1">
        <v>0</v>
      </c>
      <c r="F76" s="1">
        <v>0</v>
      </c>
      <c r="G76" s="2">
        <f t="shared" si="0"/>
        <v>6363.7754999999997</v>
      </c>
      <c r="H76" s="2">
        <f t="shared" si="1"/>
        <v>0.49000000000160071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1.04</v>
      </c>
      <c r="E78" s="1">
        <v>0</v>
      </c>
      <c r="F78" s="1">
        <v>0</v>
      </c>
      <c r="G78" s="2">
        <f t="shared" si="0"/>
        <v>0.16863</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1.04</v>
      </c>
      <c r="E79" s="1">
        <v>0</v>
      </c>
      <c r="F79" s="1">
        <v>0</v>
      </c>
      <c r="G79" s="2">
        <f t="shared" si="0"/>
        <v>0.17082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1.04</v>
      </c>
      <c r="E81" s="1">
        <v>0</v>
      </c>
      <c r="F81" s="1">
        <v>0</v>
      </c>
      <c r="G81" s="2">
        <f t="shared" si="0"/>
        <v>0.17280000000000001</v>
      </c>
      <c r="H81" s="2">
        <f t="shared" si="1"/>
        <v>0.12000000000000004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0.03</v>
      </c>
      <c r="D86" s="1">
        <f>'PR-RAS'!E90</f>
        <v>0</v>
      </c>
      <c r="E86" s="1">
        <v>0</v>
      </c>
      <c r="F86" s="1">
        <v>0</v>
      </c>
      <c r="G86" s="2">
        <f t="shared" si="0"/>
        <v>2.5500000000000002E-3</v>
      </c>
      <c r="H86" s="2">
        <f t="shared" si="1"/>
        <v>0.03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3250.62</v>
      </c>
      <c r="D102" s="1">
        <f>'PR-RAS'!E106</f>
        <v>2054.6799999999998</v>
      </c>
      <c r="E102" s="1">
        <v>0</v>
      </c>
      <c r="F102" s="1">
        <v>0</v>
      </c>
      <c r="G102" s="2">
        <f t="shared" si="0"/>
        <v>743.35798</v>
      </c>
      <c r="H102" s="2">
        <f t="shared" si="1"/>
        <v>0.70000000000027285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3250.62</v>
      </c>
      <c r="D108" s="1">
        <f>'PR-RAS'!E112</f>
        <v>2054.6799999999998</v>
      </c>
      <c r="E108" s="1">
        <v>0</v>
      </c>
      <c r="F108" s="1">
        <v>0</v>
      </c>
      <c r="G108" s="2">
        <f t="shared" si="0"/>
        <v>787.51785999999993</v>
      </c>
      <c r="H108" s="2">
        <f t="shared" si="1"/>
        <v>0.70000000000027285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3250.62</v>
      </c>
      <c r="D113" s="1">
        <f>'PR-RAS'!E117</f>
        <v>2054.6799999999998</v>
      </c>
      <c r="E113" s="1">
        <v>0</v>
      </c>
      <c r="F113" s="1">
        <v>0</v>
      </c>
      <c r="G113" s="2">
        <f t="shared" si="0"/>
        <v>824.31776000000002</v>
      </c>
      <c r="H113" s="2">
        <f t="shared" si="1"/>
        <v>0.70000000000027285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26116</v>
      </c>
      <c r="D120" s="1">
        <f>'PR-RAS'!E124</f>
        <v>43050.630000000005</v>
      </c>
      <c r="E120" s="1">
        <v>0</v>
      </c>
      <c r="F120" s="1">
        <v>0</v>
      </c>
      <c r="G120" s="2">
        <f t="shared" si="0"/>
        <v>13353.853940000001</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26116</v>
      </c>
      <c r="D121" s="1">
        <f>'PR-RAS'!E125</f>
        <v>40010.630000000005</v>
      </c>
      <c r="E121" s="1">
        <v>0</v>
      </c>
      <c r="F121" s="1">
        <v>0</v>
      </c>
      <c r="G121" s="2">
        <f t="shared" si="0"/>
        <v>12736.4712</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891</v>
      </c>
      <c r="D122" s="1">
        <f>'PR-RAS'!E126</f>
        <v>4111.5200000000004</v>
      </c>
      <c r="E122" s="1">
        <v>0</v>
      </c>
      <c r="F122" s="1">
        <v>0</v>
      </c>
      <c r="G122" s="2">
        <f t="shared" si="0"/>
        <v>1102.7988400000002</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25225</v>
      </c>
      <c r="D123" s="1">
        <f>'PR-RAS'!E127</f>
        <v>35899.11</v>
      </c>
      <c r="E123" s="1">
        <v>0</v>
      </c>
      <c r="F123" s="1">
        <v>0</v>
      </c>
      <c r="G123" s="2">
        <f t="shared" si="0"/>
        <v>11836.832839999999</v>
      </c>
      <c r="H123" s="2">
        <f t="shared" si="1"/>
        <v>0.11000000000058208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3040</v>
      </c>
      <c r="E124" s="1">
        <v>0</v>
      </c>
      <c r="F124" s="1">
        <v>0</v>
      </c>
      <c r="G124" s="2">
        <f t="shared" si="0"/>
        <v>747.84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3040</v>
      </c>
      <c r="E125" s="1">
        <v>0</v>
      </c>
      <c r="F125" s="1">
        <v>0</v>
      </c>
      <c r="G125" s="2">
        <f t="shared" si="0"/>
        <v>753.92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161125.95000000001</v>
      </c>
      <c r="D129" s="1">
        <f>'PR-RAS'!E133</f>
        <v>123431.79</v>
      </c>
      <c r="E129" s="1">
        <v>0</v>
      </c>
      <c r="F129" s="1">
        <v>0</v>
      </c>
      <c r="G129" s="2">
        <f t="shared" si="0"/>
        <v>52222.659840000008</v>
      </c>
      <c r="H129" s="2">
        <f t="shared" si="1"/>
        <v>0.25999999999476131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161125.95000000001</v>
      </c>
      <c r="D130" s="1">
        <f>'PR-RAS'!E134</f>
        <v>123431.79</v>
      </c>
      <c r="E130" s="1">
        <v>0</v>
      </c>
      <c r="F130" s="1">
        <v>0</v>
      </c>
      <c r="G130" s="2">
        <f t="shared" si="0"/>
        <v>52630.649370000006</v>
      </c>
      <c r="H130" s="2">
        <f t="shared" si="1"/>
        <v>0.25999999999476131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161125.95000000001</v>
      </c>
      <c r="D131" s="1">
        <f>'PR-RAS'!E135</f>
        <v>123431.79</v>
      </c>
      <c r="E131" s="1">
        <v>0</v>
      </c>
      <c r="F131" s="1">
        <v>0</v>
      </c>
      <c r="G131" s="2">
        <f t="shared" si="0"/>
        <v>53038.638900000005</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3500</v>
      </c>
      <c r="E135" s="1">
        <v>0</v>
      </c>
      <c r="F135" s="1">
        <v>0</v>
      </c>
      <c r="G135" s="2">
        <f t="shared" si="0"/>
        <v>938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3500</v>
      </c>
      <c r="E146" s="1">
        <v>0</v>
      </c>
      <c r="F146" s="1">
        <v>0</v>
      </c>
      <c r="G146" s="2">
        <f t="shared" si="0"/>
        <v>1014.9999999999999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1041043.59</v>
      </c>
      <c r="D147" s="1">
        <f>'PR-RAS'!E151</f>
        <v>1226328.5900000001</v>
      </c>
      <c r="E147" s="1">
        <v>0</v>
      </c>
      <c r="F147" s="1">
        <v>0</v>
      </c>
      <c r="G147" s="2">
        <f t="shared" si="0"/>
        <v>510080.31241999997</v>
      </c>
      <c r="H147" s="2">
        <f t="shared" si="1"/>
        <v>0.81999999994877726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807026.04999999993</v>
      </c>
      <c r="D148" s="1">
        <f>'PR-RAS'!E152</f>
        <v>1031290.41</v>
      </c>
      <c r="E148" s="1">
        <v>0</v>
      </c>
      <c r="F148" s="1">
        <v>0</v>
      </c>
      <c r="G148" s="2">
        <f t="shared" si="0"/>
        <v>421832.20989</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672211.32</v>
      </c>
      <c r="D149" s="1">
        <f>'PR-RAS'!E153</f>
        <v>860958.75</v>
      </c>
      <c r="E149" s="1">
        <v>0</v>
      </c>
      <c r="F149" s="1">
        <v>0</v>
      </c>
      <c r="G149" s="2">
        <f t="shared" si="0"/>
        <v>354331.06535999995</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672211.32</v>
      </c>
      <c r="D150" s="1">
        <f>'PR-RAS'!E154</f>
        <v>860958.75</v>
      </c>
      <c r="E150" s="1">
        <v>0</v>
      </c>
      <c r="F150" s="1">
        <v>0</v>
      </c>
      <c r="G150" s="2">
        <f t="shared" si="0"/>
        <v>356725.19417999993</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38771.81</v>
      </c>
      <c r="D154" s="1">
        <f>'PR-RAS'!E158</f>
        <v>37841.79</v>
      </c>
      <c r="E154" s="1">
        <v>0</v>
      </c>
      <c r="F154" s="1">
        <v>0</v>
      </c>
      <c r="G154" s="2">
        <f t="shared" si="0"/>
        <v>17511.67467</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96042.92</v>
      </c>
      <c r="D155" s="1">
        <f>'PR-RAS'!E159</f>
        <v>132489.87</v>
      </c>
      <c r="E155" s="1">
        <v>0</v>
      </c>
      <c r="F155" s="1">
        <v>0</v>
      </c>
      <c r="G155" s="2">
        <f t="shared" si="0"/>
        <v>55597.489639999993</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96009.42</v>
      </c>
      <c r="D157" s="1">
        <f>'PR-RAS'!E161</f>
        <v>132489.87</v>
      </c>
      <c r="E157" s="1">
        <v>0</v>
      </c>
      <c r="F157" s="1">
        <v>0</v>
      </c>
      <c r="G157" s="2">
        <f t="shared" si="0"/>
        <v>56314.308959999995</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33.5</v>
      </c>
      <c r="D158" s="1">
        <f>'PR-RAS'!E162</f>
        <v>0</v>
      </c>
      <c r="E158" s="1">
        <v>0</v>
      </c>
      <c r="F158" s="1">
        <v>0</v>
      </c>
      <c r="G158" s="2">
        <f t="shared" si="0"/>
        <v>5.2595000000000001</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227843.06999999998</v>
      </c>
      <c r="D159" s="1">
        <f>'PR-RAS'!E163</f>
        <v>194145.91</v>
      </c>
      <c r="E159" s="1">
        <v>0</v>
      </c>
      <c r="F159" s="1">
        <v>0</v>
      </c>
      <c r="G159" s="2">
        <f t="shared" si="0"/>
        <v>97349.312619999997</v>
      </c>
      <c r="H159" s="2">
        <f t="shared" si="1"/>
        <v>0.15999999997438863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61873.18</v>
      </c>
      <c r="D160" s="1">
        <f>'PR-RAS'!E164</f>
        <v>57823.19</v>
      </c>
      <c r="E160" s="1">
        <v>0</v>
      </c>
      <c r="F160" s="1">
        <v>0</v>
      </c>
      <c r="G160" s="2">
        <f t="shared" si="0"/>
        <v>28225.61004</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28962.880000000001</v>
      </c>
      <c r="D161" s="1">
        <f>'PR-RAS'!E165</f>
        <v>13656.96</v>
      </c>
      <c r="E161" s="1">
        <v>0</v>
      </c>
      <c r="F161" s="1">
        <v>0</v>
      </c>
      <c r="G161" s="2">
        <f t="shared" si="0"/>
        <v>9004.2880000000005</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32454.17</v>
      </c>
      <c r="D162" s="1">
        <f>'PR-RAS'!E166</f>
        <v>34733.32</v>
      </c>
      <c r="E162" s="1">
        <v>0</v>
      </c>
      <c r="F162" s="1">
        <v>0</v>
      </c>
      <c r="G162" s="2">
        <f t="shared" si="0"/>
        <v>16409.250410000001</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456.13</v>
      </c>
      <c r="D163" s="1">
        <f>'PR-RAS'!E167</f>
        <v>9432.91</v>
      </c>
      <c r="E163" s="1">
        <v>0</v>
      </c>
      <c r="F163" s="1">
        <v>0</v>
      </c>
      <c r="G163" s="2">
        <f t="shared" si="0"/>
        <v>3130.1559000000002</v>
      </c>
      <c r="H163" s="2">
        <f t="shared" si="1"/>
        <v>0.22000000000014097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110535.4</v>
      </c>
      <c r="D165" s="1">
        <f>'PR-RAS'!E169</f>
        <v>78329.97</v>
      </c>
      <c r="E165" s="1">
        <v>0</v>
      </c>
      <c r="F165" s="1">
        <v>0</v>
      </c>
      <c r="G165" s="2">
        <f t="shared" si="0"/>
        <v>43820.035759999999</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11749.16</v>
      </c>
      <c r="D166" s="1">
        <f>'PR-RAS'!E170</f>
        <v>12410.69</v>
      </c>
      <c r="E166" s="1">
        <v>0</v>
      </c>
      <c r="F166" s="1">
        <v>0</v>
      </c>
      <c r="G166" s="2">
        <f t="shared" si="0"/>
        <v>6034.1391000000003</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50820.84</v>
      </c>
      <c r="D167" s="1">
        <f>'PR-RAS'!E171</f>
        <v>42147.77</v>
      </c>
      <c r="E167" s="1">
        <v>0</v>
      </c>
      <c r="F167" s="1">
        <v>0</v>
      </c>
      <c r="G167" s="2">
        <f t="shared" si="0"/>
        <v>22429.319080000001</v>
      </c>
      <c r="H167" s="2">
        <f t="shared" si="1"/>
        <v>0.39000000000669388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20258.169999999998</v>
      </c>
      <c r="D168" s="1">
        <f>'PR-RAS'!E172</f>
        <v>17652.04</v>
      </c>
      <c r="E168" s="1">
        <v>0</v>
      </c>
      <c r="F168" s="1">
        <v>0</v>
      </c>
      <c r="G168" s="2">
        <f t="shared" si="0"/>
        <v>9278.8957499999997</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4198.63</v>
      </c>
      <c r="D169" s="1">
        <f>'PR-RAS'!E173</f>
        <v>4575.3900000000003</v>
      </c>
      <c r="E169" s="1">
        <v>0</v>
      </c>
      <c r="F169" s="1">
        <v>0</v>
      </c>
      <c r="G169" s="2">
        <f t="shared" si="0"/>
        <v>2242.7008800000003</v>
      </c>
      <c r="H169" s="2">
        <f t="shared" si="1"/>
        <v>0.76000000000021828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4048.04</v>
      </c>
      <c r="D170" s="1">
        <f>'PR-RAS'!E174</f>
        <v>1222.6199999999999</v>
      </c>
      <c r="E170" s="1">
        <v>0</v>
      </c>
      <c r="F170" s="1">
        <v>0</v>
      </c>
      <c r="G170" s="2">
        <f t="shared" si="0"/>
        <v>1097.3643200000001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19460.560000000001</v>
      </c>
      <c r="D172" s="1">
        <f>'PR-RAS'!E176</f>
        <v>321.45999999999998</v>
      </c>
      <c r="E172" s="1">
        <v>0</v>
      </c>
      <c r="F172" s="1">
        <v>0</v>
      </c>
      <c r="G172" s="2">
        <f t="shared" si="0"/>
        <v>3437.69508</v>
      </c>
      <c r="H172" s="2">
        <f t="shared" si="1"/>
        <v>0.89999999999866986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45160.21</v>
      </c>
      <c r="D173" s="1">
        <f>'PR-RAS'!E177</f>
        <v>49327.4</v>
      </c>
      <c r="E173" s="1">
        <v>0</v>
      </c>
      <c r="F173" s="1">
        <v>0</v>
      </c>
      <c r="G173" s="2">
        <f t="shared" si="0"/>
        <v>24736.18172</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5521.05</v>
      </c>
      <c r="D174" s="1">
        <f>'PR-RAS'!E178</f>
        <v>2879.35</v>
      </c>
      <c r="E174" s="1">
        <v>0</v>
      </c>
      <c r="F174" s="1">
        <v>0</v>
      </c>
      <c r="G174" s="2">
        <f t="shared" si="0"/>
        <v>1951.3967499999999</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8877.7099999999991</v>
      </c>
      <c r="D175" s="1">
        <f>'PR-RAS'!E179</f>
        <v>13478.61</v>
      </c>
      <c r="E175" s="1">
        <v>0</v>
      </c>
      <c r="F175" s="1">
        <v>0</v>
      </c>
      <c r="G175" s="2">
        <f t="shared" si="0"/>
        <v>6235.2778199999993</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1832.4</v>
      </c>
      <c r="D176" s="1">
        <f>'PR-RAS'!E180</f>
        <v>0</v>
      </c>
      <c r="E176" s="1">
        <v>0</v>
      </c>
      <c r="F176" s="1">
        <v>0</v>
      </c>
      <c r="G176" s="2">
        <f t="shared" si="0"/>
        <v>320.67</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5087.78</v>
      </c>
      <c r="D177" s="1">
        <f>'PR-RAS'!E181</f>
        <v>5170.16</v>
      </c>
      <c r="E177" s="1">
        <v>0</v>
      </c>
      <c r="F177" s="1">
        <v>0</v>
      </c>
      <c r="G177" s="2">
        <f t="shared" si="0"/>
        <v>2715.3455999999996</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1082.55</v>
      </c>
      <c r="D179" s="1">
        <f>'PR-RAS'!E183</f>
        <v>3047.37</v>
      </c>
      <c r="E179" s="1">
        <v>0</v>
      </c>
      <c r="F179" s="1">
        <v>0</v>
      </c>
      <c r="G179" s="2">
        <f t="shared" si="0"/>
        <v>1277.55762</v>
      </c>
      <c r="H179" s="2">
        <f t="shared" si="1"/>
        <v>0.81999999999993634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12708.51</v>
      </c>
      <c r="D180" s="1">
        <f>'PR-RAS'!E184</f>
        <v>8718.0300000000007</v>
      </c>
      <c r="E180" s="1">
        <v>0</v>
      </c>
      <c r="F180" s="1">
        <v>0</v>
      </c>
      <c r="G180" s="2">
        <f t="shared" si="0"/>
        <v>5395.8780299999999</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4184</v>
      </c>
      <c r="D181" s="1">
        <f>'PR-RAS'!E185</f>
        <v>1759.03</v>
      </c>
      <c r="E181" s="1">
        <v>0</v>
      </c>
      <c r="F181" s="1">
        <v>0</v>
      </c>
      <c r="G181" s="2">
        <f t="shared" si="0"/>
        <v>1386.3707999999999</v>
      </c>
      <c r="H181" s="2">
        <f t="shared" si="1"/>
        <v>2.9999999999972715E-2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5866.21</v>
      </c>
      <c r="D182" s="1">
        <f>'PR-RAS'!E186</f>
        <v>14274.85</v>
      </c>
      <c r="E182" s="1">
        <v>0</v>
      </c>
      <c r="F182" s="1">
        <v>0</v>
      </c>
      <c r="G182" s="2">
        <f t="shared" si="0"/>
        <v>6229.2797100000007</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619.99</v>
      </c>
      <c r="D183" s="1">
        <f>'PR-RAS'!E187</f>
        <v>740</v>
      </c>
      <c r="E183" s="1">
        <v>0</v>
      </c>
      <c r="F183" s="1">
        <v>0</v>
      </c>
      <c r="G183" s="2">
        <f t="shared" si="0"/>
        <v>382.19817999999992</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9654.2900000000009</v>
      </c>
      <c r="D184" s="1">
        <f>'PR-RAS'!E188</f>
        <v>7925.35</v>
      </c>
      <c r="E184" s="1">
        <v>0</v>
      </c>
      <c r="F184" s="1">
        <v>0</v>
      </c>
      <c r="G184" s="2">
        <f t="shared" si="0"/>
        <v>4667.4131699999998</v>
      </c>
      <c r="H184" s="2">
        <f t="shared" si="1"/>
        <v>0.64000000000123691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124.82</v>
      </c>
      <c r="D188" s="1">
        <f>'PR-RAS'!E192</f>
        <v>105</v>
      </c>
      <c r="E188" s="1">
        <v>0</v>
      </c>
      <c r="F188" s="1">
        <v>0</v>
      </c>
      <c r="G188" s="2">
        <f t="shared" si="0"/>
        <v>62.611339999999998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2203.83</v>
      </c>
      <c r="D189" s="1">
        <f>'PR-RAS'!E193</f>
        <v>1680.26</v>
      </c>
      <c r="E189" s="1">
        <v>0</v>
      </c>
      <c r="F189" s="1">
        <v>0</v>
      </c>
      <c r="G189" s="2">
        <f t="shared" si="0"/>
        <v>1046.0978</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2712.21</v>
      </c>
      <c r="D190" s="1">
        <f>'PR-RAS'!E194</f>
        <v>875</v>
      </c>
      <c r="E190" s="1">
        <v>0</v>
      </c>
      <c r="F190" s="1">
        <v>0</v>
      </c>
      <c r="G190" s="2">
        <f t="shared" si="0"/>
        <v>843.35769000000005</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4613.43</v>
      </c>
      <c r="D191" s="1">
        <f>'PR-RAS'!E195</f>
        <v>5265.09</v>
      </c>
      <c r="E191" s="1">
        <v>0</v>
      </c>
      <c r="F191" s="1">
        <v>0</v>
      </c>
      <c r="G191" s="2">
        <f t="shared" si="0"/>
        <v>2877.2859000000003</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1708.3</v>
      </c>
      <c r="D192" s="1">
        <f>'PR-RAS'!E196</f>
        <v>612.75</v>
      </c>
      <c r="E192" s="1">
        <v>0</v>
      </c>
      <c r="F192" s="1">
        <v>0</v>
      </c>
      <c r="G192" s="2">
        <f t="shared" si="0"/>
        <v>560.35580000000004</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1708.3</v>
      </c>
      <c r="D206" s="1">
        <f>'PR-RAS'!E210</f>
        <v>612.75</v>
      </c>
      <c r="E206" s="1">
        <v>0</v>
      </c>
      <c r="F206" s="1">
        <v>0</v>
      </c>
      <c r="G206" s="2">
        <f t="shared" si="0"/>
        <v>601.42899999999997</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680.75</v>
      </c>
      <c r="D207" s="1">
        <f>'PR-RAS'!E211</f>
        <v>612.75</v>
      </c>
      <c r="E207" s="1">
        <v>0</v>
      </c>
      <c r="F207" s="1">
        <v>0</v>
      </c>
      <c r="G207" s="2">
        <f t="shared" si="0"/>
        <v>392.6875</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1027.55</v>
      </c>
      <c r="D209" s="1">
        <f>'PR-RAS'!E213</f>
        <v>0</v>
      </c>
      <c r="E209" s="1">
        <v>0</v>
      </c>
      <c r="F209" s="1">
        <v>0</v>
      </c>
      <c r="G209" s="2">
        <f t="shared" si="0"/>
        <v>213.73039999999997</v>
      </c>
      <c r="H209" s="2">
        <f t="shared" si="1"/>
        <v>0.45000000000004547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3981.75</v>
      </c>
      <c r="D248" s="1">
        <f>'PR-RAS'!E252</f>
        <v>0</v>
      </c>
      <c r="E248" s="1">
        <v>0</v>
      </c>
      <c r="F248" s="1">
        <v>0</v>
      </c>
      <c r="G248" s="2">
        <f t="shared" si="0"/>
        <v>983.49225000000001</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3981.75</v>
      </c>
      <c r="D255" s="1">
        <f>'PR-RAS'!E259</f>
        <v>0</v>
      </c>
      <c r="E255" s="1">
        <v>0</v>
      </c>
      <c r="F255" s="1">
        <v>0</v>
      </c>
      <c r="G255" s="2">
        <f t="shared" si="0"/>
        <v>1011.3645</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3981.75</v>
      </c>
      <c r="D256" s="1">
        <f>'PR-RAS'!E260</f>
        <v>0</v>
      </c>
      <c r="E256" s="1">
        <v>0</v>
      </c>
      <c r="F256" s="1">
        <v>0</v>
      </c>
      <c r="G256" s="2">
        <f t="shared" si="0"/>
        <v>1015.3462500000001</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484.42</v>
      </c>
      <c r="D259" s="1">
        <f>'PR-RAS'!E263</f>
        <v>279.52</v>
      </c>
      <c r="E259" s="1">
        <v>0</v>
      </c>
      <c r="F259" s="1">
        <v>0</v>
      </c>
      <c r="G259" s="2">
        <f t="shared" si="0"/>
        <v>269.21268000000003</v>
      </c>
      <c r="H259" s="2">
        <f t="shared" si="1"/>
        <v>0.90000000000003411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484.42</v>
      </c>
      <c r="D260" s="1">
        <f>'PR-RAS'!E264</f>
        <v>279.52</v>
      </c>
      <c r="E260" s="1">
        <v>0</v>
      </c>
      <c r="F260" s="1">
        <v>0</v>
      </c>
      <c r="G260" s="2">
        <f t="shared" si="0"/>
        <v>270.25614000000002</v>
      </c>
      <c r="H260" s="2">
        <f t="shared" si="1"/>
        <v>0.90000000000003411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484.42</v>
      </c>
      <c r="D262" s="1">
        <f>'PR-RAS'!E266</f>
        <v>279.52</v>
      </c>
      <c r="E262" s="1">
        <v>0</v>
      </c>
      <c r="F262" s="1">
        <v>0</v>
      </c>
      <c r="G262" s="2">
        <f t="shared" si="0"/>
        <v>272.34306000000004</v>
      </c>
      <c r="H262" s="2">
        <f t="shared" si="1"/>
        <v>0.90000000000003411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1041043.59</v>
      </c>
      <c r="D285" s="1">
        <f>'PR-RAS'!E289</f>
        <v>1226328.5900000001</v>
      </c>
      <c r="E285" s="1">
        <v>0</v>
      </c>
      <c r="F285" s="1">
        <v>0</v>
      </c>
      <c r="G285" s="2">
        <f t="shared" si="8"/>
        <v>992211.01867999986</v>
      </c>
      <c r="H285" s="2">
        <f t="shared" si="9"/>
        <v>0.81999999994877726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90220.45000000007</v>
      </c>
      <c r="D286" s="1">
        <f>'PR-RAS'!E290</f>
        <v>24894.379999999655</v>
      </c>
      <c r="E286" s="1">
        <v>0</v>
      </c>
      <c r="F286" s="1">
        <v>0</v>
      </c>
      <c r="G286" s="2">
        <f t="shared" si="8"/>
        <v>39902.624849999818</v>
      </c>
      <c r="H286" s="2">
        <f t="shared" si="9"/>
        <v>0.82999999972525984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159580.01</v>
      </c>
      <c r="D288" s="1">
        <f>'PR-RAS'!E292</f>
        <v>186555.09</v>
      </c>
      <c r="E288" s="1">
        <v>0</v>
      </c>
      <c r="F288" s="1">
        <v>0</v>
      </c>
      <c r="G288" s="2">
        <f t="shared" si="8"/>
        <v>152882.08452999996</v>
      </c>
      <c r="H288" s="2">
        <f t="shared" si="9"/>
        <v>0.10000000000582077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3469.75</v>
      </c>
      <c r="E290" s="1">
        <v>0</v>
      </c>
      <c r="F290" s="1">
        <v>0</v>
      </c>
      <c r="G290" s="2">
        <f t="shared" si="8"/>
        <v>2005.5154999999997</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1495.89</v>
      </c>
      <c r="E291" s="1">
        <v>0</v>
      </c>
      <c r="F291" s="1">
        <v>0</v>
      </c>
      <c r="G291" s="2">
        <f t="shared" si="8"/>
        <v>867.61620000000005</v>
      </c>
      <c r="H291" s="2">
        <f t="shared" si="9"/>
        <v>0.10999999999989996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12538.54</v>
      </c>
      <c r="D345" s="1">
        <f>'PR-RAS'!E350</f>
        <v>4988.91</v>
      </c>
      <c r="E345" s="1">
        <v>0</v>
      </c>
      <c r="F345" s="1">
        <v>0</v>
      </c>
      <c r="G345" s="2">
        <f t="shared" si="8"/>
        <v>7745.6278399999992</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12538.54</v>
      </c>
      <c r="D358" s="1">
        <f>'PR-RAS'!E363</f>
        <v>4988.91</v>
      </c>
      <c r="E358" s="1">
        <v>0</v>
      </c>
      <c r="F358" s="1">
        <v>0</v>
      </c>
      <c r="G358" s="2">
        <f t="shared" si="8"/>
        <v>8038.3405199999997</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12538.54</v>
      </c>
      <c r="D364" s="1">
        <f>'PR-RAS'!E369</f>
        <v>4988.91</v>
      </c>
      <c r="E364" s="1">
        <v>0</v>
      </c>
      <c r="F364" s="1">
        <v>0</v>
      </c>
      <c r="G364" s="2">
        <f t="shared" si="8"/>
        <v>8173.4386800000002</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6766</v>
      </c>
      <c r="D365" s="1">
        <f>'PR-RAS'!E370</f>
        <v>3630</v>
      </c>
      <c r="E365" s="1">
        <v>0</v>
      </c>
      <c r="F365" s="1">
        <v>0</v>
      </c>
      <c r="G365" s="2">
        <f t="shared" si="8"/>
        <v>5105.4639999999999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1190.73</v>
      </c>
      <c r="E366" s="1">
        <v>0</v>
      </c>
      <c r="F366" s="1">
        <v>0</v>
      </c>
      <c r="G366" s="2">
        <f t="shared" si="8"/>
        <v>869.23289999999997</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1570</v>
      </c>
      <c r="D367" s="1">
        <f>'PR-RAS'!E372</f>
        <v>0</v>
      </c>
      <c r="E367" s="1">
        <v>0</v>
      </c>
      <c r="F367" s="1">
        <v>0</v>
      </c>
      <c r="G367" s="2">
        <f t="shared" si="8"/>
        <v>574.62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168.18</v>
      </c>
      <c r="E370" s="1">
        <v>0</v>
      </c>
      <c r="F370" s="1">
        <v>0</v>
      </c>
      <c r="G370" s="2">
        <f t="shared" si="8"/>
        <v>124.11684</v>
      </c>
      <c r="H370" s="2">
        <f t="shared" si="9"/>
        <v>0.18000000000000682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4202.54</v>
      </c>
      <c r="D371" s="1">
        <f>'PR-RAS'!E376</f>
        <v>0</v>
      </c>
      <c r="E371" s="1">
        <v>0</v>
      </c>
      <c r="F371" s="1">
        <v>0</v>
      </c>
      <c r="G371" s="2">
        <f t="shared" si="8"/>
        <v>1554.9397999999999</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12538.54</v>
      </c>
      <c r="D403" s="1">
        <f>'PR-RAS'!E408</f>
        <v>4988.91</v>
      </c>
      <c r="E403" s="1">
        <v>0</v>
      </c>
      <c r="F403" s="1">
        <v>0</v>
      </c>
      <c r="G403" s="2">
        <f t="shared" si="8"/>
        <v>9051.5767200000009</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89131.05</v>
      </c>
      <c r="D405" s="1">
        <f>'PR-RAS'!E410</f>
        <v>101669.59</v>
      </c>
      <c r="E405" s="1">
        <v>0</v>
      </c>
      <c r="F405" s="1">
        <v>0</v>
      </c>
      <c r="G405" s="2">
        <f t="shared" si="8"/>
        <v>118157.97292</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3103.14</v>
      </c>
      <c r="D406" s="1">
        <f>'PR-RAS'!E411</f>
        <v>2702.85</v>
      </c>
      <c r="E406" s="1">
        <v>0</v>
      </c>
      <c r="F406" s="1">
        <v>0</v>
      </c>
      <c r="G406" s="2">
        <f t="shared" si="8"/>
        <v>3446.0802000000003</v>
      </c>
      <c r="H406" s="2">
        <f t="shared" si="9"/>
        <v>0.28999999999996362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1131264.04</v>
      </c>
      <c r="D407" s="1">
        <f>'PR-RAS'!E412</f>
        <v>1251222.9699999997</v>
      </c>
      <c r="E407" s="1">
        <v>0</v>
      </c>
      <c r="F407" s="1">
        <v>0</v>
      </c>
      <c r="G407" s="2">
        <f t="shared" si="8"/>
        <v>1475286.2518799999</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1053582.1299999999</v>
      </c>
      <c r="D408" s="1">
        <f>'PR-RAS'!E413</f>
        <v>1231317.5</v>
      </c>
      <c r="E408" s="1">
        <v>0</v>
      </c>
      <c r="F408" s="1">
        <v>0</v>
      </c>
      <c r="G408" s="2">
        <f t="shared" si="8"/>
        <v>1431100.3719099998</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77681.910000000149</v>
      </c>
      <c r="D409" s="1">
        <f>'PR-RAS'!E414</f>
        <v>19905.469999999739</v>
      </c>
      <c r="E409" s="1">
        <v>0</v>
      </c>
      <c r="F409" s="1">
        <v>0</v>
      </c>
      <c r="G409" s="2">
        <f t="shared" si="8"/>
        <v>47937.082799999844</v>
      </c>
      <c r="H409" s="2">
        <f t="shared" si="9"/>
        <v>0.55999999959021807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70448.960000000006</v>
      </c>
      <c r="D411" s="1">
        <f>'PR-RAS'!E416</f>
        <v>84885.5</v>
      </c>
      <c r="E411" s="1">
        <v>0</v>
      </c>
      <c r="F411" s="1">
        <v>0</v>
      </c>
      <c r="G411" s="2">
        <f t="shared" si="8"/>
        <v>98490.183600000004</v>
      </c>
      <c r="H411" s="2">
        <f t="shared" si="9"/>
        <v>0.53999999999359716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3103.14</v>
      </c>
      <c r="D413" s="1">
        <f>'PR-RAS'!E418</f>
        <v>6172.6</v>
      </c>
      <c r="E413" s="1">
        <v>0</v>
      </c>
      <c r="F413" s="1">
        <v>0</v>
      </c>
      <c r="G413" s="2">
        <f t="shared" si="8"/>
        <v>6364.7160800000001</v>
      </c>
      <c r="H413" s="2">
        <f t="shared" si="9"/>
        <v>0.53999999999950887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1131264.04</v>
      </c>
      <c r="D633" s="1">
        <f>'PR-RAS'!E639</f>
        <v>1251222.9699999997</v>
      </c>
      <c r="E633" s="1">
        <v>0</v>
      </c>
      <c r="F633" s="1">
        <v>0</v>
      </c>
      <c r="G633" s="2">
        <f t="shared" si="10"/>
        <v>2296504.7073599999</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1053582.1299999999</v>
      </c>
      <c r="D634" s="1">
        <f>'PR-RAS'!E640</f>
        <v>1231317.5</v>
      </c>
      <c r="E634" s="1">
        <v>0</v>
      </c>
      <c r="F634" s="1">
        <v>0</v>
      </c>
      <c r="G634" s="2">
        <f t="shared" si="10"/>
        <v>2225765.4432899999</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77681.910000000149</v>
      </c>
      <c r="D635" s="1">
        <f>'PR-RAS'!E641</f>
        <v>19905.469999999739</v>
      </c>
      <c r="E635" s="1">
        <v>0</v>
      </c>
      <c r="F635" s="1">
        <v>0</v>
      </c>
      <c r="G635" s="2">
        <f t="shared" si="10"/>
        <v>74490.466899999767</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70448.960000000006</v>
      </c>
      <c r="D637" s="1">
        <f>'PR-RAS'!E643</f>
        <v>84885.5</v>
      </c>
      <c r="E637" s="1">
        <v>0</v>
      </c>
      <c r="F637" s="1">
        <v>0</v>
      </c>
      <c r="G637" s="2">
        <f t="shared" si="10"/>
        <v>152779.89456000002</v>
      </c>
      <c r="H637" s="2">
        <f t="shared" si="11"/>
        <v>0.53999999999359716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148130.87000000017</v>
      </c>
      <c r="D639" s="1">
        <f>'PR-RAS'!E645</f>
        <v>104790.96999999974</v>
      </c>
      <c r="E639" s="1">
        <v>0</v>
      </c>
      <c r="F639" s="1">
        <v>0</v>
      </c>
      <c r="G639" s="2">
        <f t="shared" si="10"/>
        <v>228220.77277999977</v>
      </c>
      <c r="H639" s="2">
        <f t="shared" si="11"/>
        <v>0.16000000009080395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136167.92000000001</v>
      </c>
      <c r="D641" s="1">
        <f>'PR-RAS'!E647</f>
        <v>87326.94</v>
      </c>
      <c r="E641" s="1">
        <v>0</v>
      </c>
      <c r="F641" s="1">
        <v>0</v>
      </c>
      <c r="G641" s="2">
        <f t="shared" si="10"/>
        <v>198925.95200000005</v>
      </c>
      <c r="H641" s="2">
        <f t="shared" si="11"/>
        <v>0.13999999998486601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121526.68</v>
      </c>
      <c r="D642" s="1">
        <f>'PR-RAS'!E649</f>
        <v>107325.44</v>
      </c>
      <c r="E642" s="1">
        <v>0</v>
      </c>
      <c r="F642" s="1">
        <v>0</v>
      </c>
      <c r="G642" s="2">
        <f t="shared" si="10"/>
        <v>215489.81596000001</v>
      </c>
      <c r="H642" s="2">
        <f t="shared" si="11"/>
        <v>0.76000000000931323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334308.65999999997</v>
      </c>
      <c r="D643" s="1">
        <f>'PR-RAS'!E650</f>
        <v>238860.65</v>
      </c>
      <c r="E643" s="1">
        <v>0</v>
      </c>
      <c r="F643" s="1">
        <v>0</v>
      </c>
      <c r="G643" s="2">
        <f t="shared" si="10"/>
        <v>521323.23431999999</v>
      </c>
      <c r="H643" s="2">
        <f t="shared" si="11"/>
        <v>0.69000000003143214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348509.9</v>
      </c>
      <c r="D644" s="1">
        <f>'PR-RAS'!E651</f>
        <v>229463.67999999999</v>
      </c>
      <c r="E644" s="1">
        <v>0</v>
      </c>
      <c r="F644" s="1">
        <v>0</v>
      </c>
      <c r="G644" s="2">
        <f t="shared" si="10"/>
        <v>519182.15818000003</v>
      </c>
      <c r="H644" s="2">
        <f t="shared" si="1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107325.43999999994</v>
      </c>
      <c r="D645" s="1">
        <f>'PR-RAS'!E652</f>
        <v>116722.40999999997</v>
      </c>
      <c r="E645" s="1">
        <v>0</v>
      </c>
      <c r="F645" s="1">
        <v>0</v>
      </c>
      <c r="G645" s="2">
        <f t="shared" si="10"/>
        <v>219456.04743999994</v>
      </c>
      <c r="H645" s="2">
        <f t="shared" si="11"/>
        <v>0.84999999991850927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853646.14</v>
      </c>
      <c r="D668" s="1">
        <f>'PR-RAS'!E675</f>
        <v>1050512.2</v>
      </c>
      <c r="E668" s="1">
        <v>0</v>
      </c>
      <c r="F668" s="1">
        <v>0</v>
      </c>
      <c r="G668" s="2">
        <f t="shared" si="10"/>
        <v>1970765.2501800002</v>
      </c>
      <c r="H668" s="2">
        <f t="shared" si="11"/>
        <v>0.33999999996740371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30032.75</v>
      </c>
      <c r="D687" s="1">
        <f>'PR-RAS'!E694</f>
        <v>6077.4</v>
      </c>
      <c r="E687" s="1">
        <v>0</v>
      </c>
      <c r="F687" s="1">
        <v>0</v>
      </c>
      <c r="G687" s="2">
        <f t="shared" si="10"/>
        <v>28940.659300000003</v>
      </c>
      <c r="H687" s="2">
        <f t="shared" si="11"/>
        <v>0.6499999999996362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2459</v>
      </c>
      <c r="D690" s="1">
        <f>'PR-RAS'!E697</f>
        <v>0</v>
      </c>
      <c r="E690" s="1">
        <v>0</v>
      </c>
      <c r="F690" s="1">
        <v>0</v>
      </c>
      <c r="G690" s="2">
        <f t="shared" si="10"/>
        <v>1694.251</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3009.96</v>
      </c>
      <c r="D703" s="1">
        <f>'PR-RAS'!E710</f>
        <v>1788.6</v>
      </c>
      <c r="E703" s="1">
        <v>0</v>
      </c>
      <c r="F703" s="1">
        <v>0</v>
      </c>
      <c r="G703" s="2">
        <f t="shared" si="10"/>
        <v>4624.1863199999998</v>
      </c>
      <c r="H703" s="2">
        <f t="shared" si="11"/>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3893.07</v>
      </c>
      <c r="D710" s="1">
        <f>'PR-RAS'!E717</f>
        <v>441.44</v>
      </c>
      <c r="E710" s="1">
        <v>0</v>
      </c>
      <c r="F710" s="1">
        <v>0</v>
      </c>
      <c r="G710" s="2">
        <f t="shared" si="10"/>
        <v>3386.1485499999999</v>
      </c>
      <c r="H710" s="2">
        <f t="shared" si="11"/>
        <v>0.51000000000016144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32454.17</v>
      </c>
      <c r="D711" s="1">
        <f>'PR-RAS'!E718</f>
        <v>34733.32</v>
      </c>
      <c r="E711" s="1">
        <v>0</v>
      </c>
      <c r="F711" s="1">
        <v>0</v>
      </c>
      <c r="G711" s="2">
        <f t="shared" si="10"/>
        <v>72363.775099999999</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319.42</v>
      </c>
      <c r="D713" s="1">
        <f>'PR-RAS'!E720</f>
        <v>2495.0300000000002</v>
      </c>
      <c r="E713" s="1">
        <v>0</v>
      </c>
      <c r="F713" s="1">
        <v>0</v>
      </c>
      <c r="G713" s="2">
        <f t="shared" si="10"/>
        <v>3780.3497600000001</v>
      </c>
      <c r="H713" s="2">
        <f t="shared" si="11"/>
        <v>0.450000000000216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8459.4599999999991</v>
      </c>
      <c r="D715" s="1">
        <f>'PR-RAS'!E722</f>
        <v>6720</v>
      </c>
      <c r="E715" s="1">
        <v>0</v>
      </c>
      <c r="F715" s="1">
        <v>0</v>
      </c>
      <c r="G715" s="2">
        <f t="shared" si="10"/>
        <v>15636.214439999998</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3981.75</v>
      </c>
      <c r="D809" s="1">
        <f>'PR-RAS'!E816</f>
        <v>0</v>
      </c>
      <c r="E809" s="1">
        <v>0</v>
      </c>
      <c r="F809" s="1">
        <v>0</v>
      </c>
      <c r="G809" s="2">
        <f t="shared" si="10"/>
        <v>3217.2540000000004</v>
      </c>
      <c r="H809" s="2">
        <f t="shared" si="11"/>
        <v>0.25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1935386.17</v>
      </c>
      <c r="D984" s="6">
        <f>BILANCA!E6</f>
        <v>1875076.8699999999</v>
      </c>
      <c r="E984" s="6">
        <v>0</v>
      </c>
      <c r="F984" s="6">
        <v>0</v>
      </c>
      <c r="G984" s="7">
        <f t="shared" ref="G984:G1241" si="22">B984/1000*C984+B984/500*D984</f>
        <v>5685.5399099999995</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1686668.5499999998</v>
      </c>
      <c r="D985" s="1">
        <f>BILANCA!E7</f>
        <v>1664666.94</v>
      </c>
      <c r="E985" s="1">
        <v>0</v>
      </c>
      <c r="F985" s="1">
        <v>0</v>
      </c>
      <c r="G985" s="2">
        <f t="shared" si="22"/>
        <v>10032.004860000001</v>
      </c>
      <c r="H985" s="2">
        <f t="shared" si="19"/>
        <v>0.51000000024214387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520577.16</v>
      </c>
      <c r="D986" s="1">
        <f>BILANCA!E8</f>
        <v>520577.16</v>
      </c>
      <c r="E986" s="1">
        <v>0</v>
      </c>
      <c r="F986" s="1">
        <v>0</v>
      </c>
      <c r="G986" s="2">
        <f t="shared" si="22"/>
        <v>4685.1944399999993</v>
      </c>
      <c r="H986" s="2">
        <f t="shared" si="19"/>
        <v>0.31999999994877726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520577.16</v>
      </c>
      <c r="D987" s="1">
        <f>BILANCA!E9</f>
        <v>520577.16</v>
      </c>
      <c r="E987" s="1">
        <v>0</v>
      </c>
      <c r="F987" s="1">
        <v>0</v>
      </c>
      <c r="G987" s="2">
        <f t="shared" si="22"/>
        <v>6246.9259199999997</v>
      </c>
      <c r="H987" s="2">
        <f t="shared" si="19"/>
        <v>0.31999999994877726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1100321.72</v>
      </c>
      <c r="D990" s="1">
        <f>BILANCA!E12</f>
        <v>1078320.1100000001</v>
      </c>
      <c r="E990" s="1">
        <v>0</v>
      </c>
      <c r="F990" s="1">
        <v>0</v>
      </c>
      <c r="G990" s="2">
        <f t="shared" si="22"/>
        <v>22798.733580000004</v>
      </c>
      <c r="H990" s="2">
        <f t="shared" si="19"/>
        <v>0.39000000013038516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994156.15999999992</v>
      </c>
      <c r="D991" s="1">
        <f>BILANCA!E13</f>
        <v>992917.45000000007</v>
      </c>
      <c r="E991" s="1">
        <v>0</v>
      </c>
      <c r="F991" s="1">
        <v>0</v>
      </c>
      <c r="G991" s="2">
        <f t="shared" si="22"/>
        <v>23839.928480000002</v>
      </c>
      <c r="H991" s="2">
        <f t="shared" si="19"/>
        <v>0.60999999998603016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99096.82</v>
      </c>
      <c r="D992" s="1">
        <f>BILANCA!E14</f>
        <v>0</v>
      </c>
      <c r="E992" s="1">
        <v>0</v>
      </c>
      <c r="F992" s="1">
        <v>0</v>
      </c>
      <c r="G992" s="2">
        <f t="shared" si="22"/>
        <v>891.87138000000004</v>
      </c>
      <c r="H992" s="2">
        <f t="shared" si="19"/>
        <v>0.17999999999301508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938922.84</v>
      </c>
      <c r="D993" s="1">
        <f>BILANCA!E15</f>
        <v>1038019.66</v>
      </c>
      <c r="E993" s="1">
        <v>0</v>
      </c>
      <c r="F993" s="1">
        <v>0</v>
      </c>
      <c r="G993" s="2">
        <f t="shared" si="22"/>
        <v>30149.621600000002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43863.5</v>
      </c>
      <c r="D996" s="1">
        <f>BILANCA!E18</f>
        <v>45102.21</v>
      </c>
      <c r="E996" s="1">
        <v>0</v>
      </c>
      <c r="F996" s="1">
        <v>0</v>
      </c>
      <c r="G996" s="2">
        <f t="shared" si="22"/>
        <v>1742.8829599999999</v>
      </c>
      <c r="H996" s="2">
        <f t="shared" si="19"/>
        <v>0.70999999999912689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96734.610000000015</v>
      </c>
      <c r="D997" s="1">
        <f>BILANCA!E19</f>
        <v>75971.709999999992</v>
      </c>
      <c r="E997" s="1">
        <v>0</v>
      </c>
      <c r="F997" s="1">
        <v>0</v>
      </c>
      <c r="G997" s="2">
        <f t="shared" si="22"/>
        <v>3481.4924200000005</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141257.21</v>
      </c>
      <c r="D998" s="1">
        <f>BILANCA!E20</f>
        <v>145786.57</v>
      </c>
      <c r="E998" s="1">
        <v>0</v>
      </c>
      <c r="F998" s="1">
        <v>0</v>
      </c>
      <c r="G998" s="2">
        <f t="shared" si="22"/>
        <v>6492.45525</v>
      </c>
      <c r="H998" s="2">
        <f t="shared" si="19"/>
        <v>0.63999999998486601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3522.45</v>
      </c>
      <c r="D999" s="1">
        <f>BILANCA!E21</f>
        <v>4713.18</v>
      </c>
      <c r="E999" s="1">
        <v>0</v>
      </c>
      <c r="F999" s="1">
        <v>0</v>
      </c>
      <c r="G999" s="2">
        <f t="shared" si="22"/>
        <v>207.18096000000003</v>
      </c>
      <c r="H999" s="2">
        <f t="shared" si="19"/>
        <v>0.63000000000010914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28285.9</v>
      </c>
      <c r="D1000" s="1">
        <f>BILANCA!E22</f>
        <v>28285.9</v>
      </c>
      <c r="E1000" s="1">
        <v>0</v>
      </c>
      <c r="F1000" s="1">
        <v>0</v>
      </c>
      <c r="G1000" s="2">
        <f t="shared" si="22"/>
        <v>1442.5809000000002</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13968.48</v>
      </c>
      <c r="D1002" s="1">
        <f>BILANCA!E24</f>
        <v>13968.48</v>
      </c>
      <c r="E1002" s="1">
        <v>0</v>
      </c>
      <c r="F1002" s="1">
        <v>0</v>
      </c>
      <c r="G1002" s="2">
        <f t="shared" si="22"/>
        <v>796.20335999999998</v>
      </c>
      <c r="H1002" s="2">
        <f t="shared" si="19"/>
        <v>0.95999999999912689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1403.39</v>
      </c>
      <c r="D1003" s="1">
        <f>BILANCA!E25</f>
        <v>1571.57</v>
      </c>
      <c r="E1003" s="1">
        <v>0</v>
      </c>
      <c r="F1003" s="1">
        <v>0</v>
      </c>
      <c r="G1003" s="2">
        <f t="shared" si="22"/>
        <v>90.930599999999998</v>
      </c>
      <c r="H1003" s="2">
        <f t="shared" si="19"/>
        <v>0.82000000000016371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104515.27</v>
      </c>
      <c r="D1004" s="1">
        <f>BILANCA!E26</f>
        <v>104611.36</v>
      </c>
      <c r="E1004" s="1">
        <v>0</v>
      </c>
      <c r="F1004" s="1">
        <v>0</v>
      </c>
      <c r="G1004" s="2">
        <f t="shared" si="22"/>
        <v>6588.4977900000004</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196218.09</v>
      </c>
      <c r="D1006" s="1">
        <f>BILANCA!E28</f>
        <v>222965.35</v>
      </c>
      <c r="E1006" s="1">
        <v>0</v>
      </c>
      <c r="F1006" s="1">
        <v>0</v>
      </c>
      <c r="G1006" s="2">
        <f t="shared" si="22"/>
        <v>14769.42217</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3325.7</v>
      </c>
      <c r="D1013" s="1">
        <f>BILANCA!E35</f>
        <v>3325.7</v>
      </c>
      <c r="E1013" s="1">
        <v>0</v>
      </c>
      <c r="F1013" s="1">
        <v>0</v>
      </c>
      <c r="G1013" s="2">
        <f t="shared" si="22"/>
        <v>299.31299999999999</v>
      </c>
      <c r="H1013" s="2">
        <f t="shared" si="19"/>
        <v>0.6000000000003638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3325.7</v>
      </c>
      <c r="D1014" s="1">
        <f>BILANCA!E36</f>
        <v>3325.7</v>
      </c>
      <c r="E1014" s="1">
        <v>0</v>
      </c>
      <c r="F1014" s="1">
        <v>0</v>
      </c>
      <c r="G1014" s="2">
        <f t="shared" si="22"/>
        <v>309.2901</v>
      </c>
      <c r="H1014" s="2">
        <f t="shared" si="19"/>
        <v>0.6000000000003638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6105.25</v>
      </c>
      <c r="D1023" s="1">
        <f>BILANCA!E45</f>
        <v>6105.25</v>
      </c>
      <c r="E1023" s="1">
        <v>0</v>
      </c>
      <c r="F1023" s="1">
        <v>0</v>
      </c>
      <c r="G1023" s="2">
        <f t="shared" si="22"/>
        <v>732.63</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6105.25</v>
      </c>
      <c r="D1025" s="1">
        <f>BILANCA!E47</f>
        <v>6105.25</v>
      </c>
      <c r="E1025" s="1">
        <v>0</v>
      </c>
      <c r="F1025" s="1">
        <v>0</v>
      </c>
      <c r="G1025" s="2">
        <f t="shared" si="22"/>
        <v>769.26150000000007</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19376.29</v>
      </c>
      <c r="D1032" s="1">
        <f>BILANCA!E54</f>
        <v>20598.91</v>
      </c>
      <c r="E1032" s="1">
        <v>0</v>
      </c>
      <c r="F1032" s="1">
        <v>0</v>
      </c>
      <c r="G1032" s="2">
        <f t="shared" si="22"/>
        <v>2968.13139</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19376.29</v>
      </c>
      <c r="D1033" s="1">
        <f>BILANCA!E55</f>
        <v>20598.91</v>
      </c>
      <c r="E1033" s="1">
        <v>0</v>
      </c>
      <c r="F1033" s="1">
        <v>0</v>
      </c>
      <c r="G1033" s="2">
        <f t="shared" si="22"/>
        <v>3028.7055</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65769.67</v>
      </c>
      <c r="D1034" s="1">
        <f>BILANCA!E56</f>
        <v>65769.67</v>
      </c>
      <c r="E1034" s="1">
        <v>0</v>
      </c>
      <c r="F1034" s="1">
        <v>0</v>
      </c>
      <c r="G1034" s="2">
        <f t="shared" si="22"/>
        <v>10062.759509999998</v>
      </c>
      <c r="H1034" s="2">
        <f t="shared" si="19"/>
        <v>0.66000000000349246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65769.67</v>
      </c>
      <c r="D1035" s="1">
        <f>BILANCA!E57</f>
        <v>65769.67</v>
      </c>
      <c r="E1035" s="1">
        <v>0</v>
      </c>
      <c r="F1035" s="1">
        <v>0</v>
      </c>
      <c r="G1035" s="2">
        <f t="shared" si="22"/>
        <v>10260.068519999999</v>
      </c>
      <c r="H1035" s="2">
        <f t="shared" si="19"/>
        <v>0.66000000000349246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248717.62000000002</v>
      </c>
      <c r="D1046" s="1">
        <f>BILANCA!E68</f>
        <v>210409.93</v>
      </c>
      <c r="E1046" s="1">
        <v>0</v>
      </c>
      <c r="F1046" s="1">
        <v>0</v>
      </c>
      <c r="G1046" s="2">
        <f t="shared" si="22"/>
        <v>42180.861239999998</v>
      </c>
      <c r="H1046" s="2">
        <f t="shared" si="19"/>
        <v>0.4499999999825377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107325.44</v>
      </c>
      <c r="D1047" s="1">
        <f>BILANCA!E69</f>
        <v>116722.41</v>
      </c>
      <c r="E1047" s="1">
        <v>0</v>
      </c>
      <c r="F1047" s="1">
        <v>0</v>
      </c>
      <c r="G1047" s="2">
        <f t="shared" si="22"/>
        <v>21809.29664</v>
      </c>
      <c r="H1047" s="2">
        <f t="shared" si="19"/>
        <v>0.85000000000582077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107325.44</v>
      </c>
      <c r="D1048" s="1">
        <f>BILANCA!E70</f>
        <v>116722.41</v>
      </c>
      <c r="E1048" s="1">
        <v>0</v>
      </c>
      <c r="F1048" s="1">
        <v>0</v>
      </c>
      <c r="G1048" s="2">
        <f t="shared" si="22"/>
        <v>22150.066900000002</v>
      </c>
      <c r="H1048" s="2">
        <f t="shared" si="19"/>
        <v>0.85000000000582077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107325.44</v>
      </c>
      <c r="D1050" s="1">
        <f>BILANCA!E72</f>
        <v>116722.41</v>
      </c>
      <c r="E1050" s="1">
        <v>0</v>
      </c>
      <c r="F1050" s="1">
        <v>0</v>
      </c>
      <c r="G1050" s="2">
        <f t="shared" si="22"/>
        <v>22831.60742</v>
      </c>
      <c r="H1050" s="2">
        <f t="shared" si="19"/>
        <v>0.85000000000582077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v>
      </c>
      <c r="D1056" s="1">
        <f>BILANCA!E78</f>
        <v>187.98000000000002</v>
      </c>
      <c r="E1056" s="1">
        <v>0</v>
      </c>
      <c r="F1056" s="1">
        <v>0</v>
      </c>
      <c r="G1056" s="2">
        <f t="shared" si="22"/>
        <v>28.102080000000001</v>
      </c>
      <c r="H1056" s="2">
        <f t="shared" si="19"/>
        <v>1.999999999998181E-2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12.14</v>
      </c>
      <c r="E1062" s="1">
        <v>0</v>
      </c>
      <c r="F1062" s="1">
        <v>0</v>
      </c>
      <c r="G1062" s="2">
        <f t="shared" si="22"/>
        <v>1.91812</v>
      </c>
      <c r="H1062" s="2">
        <f t="shared" si="19"/>
        <v>0.14000000000000057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v>
      </c>
      <c r="D1064" s="1">
        <f>BILANCA!E86</f>
        <v>175.84</v>
      </c>
      <c r="E1064" s="1">
        <v>0</v>
      </c>
      <c r="F1064" s="1">
        <v>0</v>
      </c>
      <c r="G1064" s="2">
        <f t="shared" si="22"/>
        <v>29.21508</v>
      </c>
      <c r="H1064" s="2">
        <f t="shared" si="19"/>
        <v>0.15999999999999659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2512.41</v>
      </c>
      <c r="D1124" s="1">
        <f>BILANCA!E146</f>
        <v>3469.75</v>
      </c>
      <c r="E1124" s="1">
        <v>0</v>
      </c>
      <c r="F1124" s="1">
        <v>0</v>
      </c>
      <c r="G1124" s="2">
        <f t="shared" si="22"/>
        <v>1332.71931</v>
      </c>
      <c r="H1124" s="2">
        <f t="shared" si="23"/>
        <v>0.65999999999985448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2173.86</v>
      </c>
      <c r="E1137" s="1">
        <v>0</v>
      </c>
      <c r="F1137" s="1">
        <v>0</v>
      </c>
      <c r="G1137" s="2">
        <f t="shared" si="22"/>
        <v>669.54888000000005</v>
      </c>
      <c r="H1137" s="2">
        <f t="shared" si="23"/>
        <v>0.13999999999987267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2512.41</v>
      </c>
      <c r="D1138" s="1">
        <f>BILANCA!E160</f>
        <v>1295.8900000000001</v>
      </c>
      <c r="E1138" s="1">
        <v>0</v>
      </c>
      <c r="F1138" s="1">
        <v>0</v>
      </c>
      <c r="G1138" s="2">
        <f t="shared" si="22"/>
        <v>791.14945</v>
      </c>
      <c r="H1138" s="2">
        <f t="shared" si="23"/>
        <v>0.51999999999975444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2702.85</v>
      </c>
      <c r="D1142" s="1">
        <f>BILANCA!E164</f>
        <v>2702.85</v>
      </c>
      <c r="E1142" s="1">
        <v>0</v>
      </c>
      <c r="F1142" s="1">
        <v>0</v>
      </c>
      <c r="G1142" s="2">
        <f t="shared" si="22"/>
        <v>1289.25945</v>
      </c>
      <c r="H1142" s="2">
        <f t="shared" si="23"/>
        <v>0.3000000000001819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2702.85</v>
      </c>
      <c r="D1144" s="1">
        <f>BILANCA!E166</f>
        <v>2702.85</v>
      </c>
      <c r="E1144" s="1">
        <v>0</v>
      </c>
      <c r="F1144" s="1">
        <v>0</v>
      </c>
      <c r="G1144" s="2">
        <f t="shared" si="22"/>
        <v>1305.4765499999999</v>
      </c>
      <c r="H1144" s="2">
        <f t="shared" si="23"/>
        <v>0.3000000000001819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136167.92000000001</v>
      </c>
      <c r="D1148" s="1">
        <f>BILANCA!E170</f>
        <v>87326.94</v>
      </c>
      <c r="E1148" s="1">
        <v>0</v>
      </c>
      <c r="F1148" s="1">
        <v>0</v>
      </c>
      <c r="G1148" s="2">
        <f t="shared" si="22"/>
        <v>51285.597000000009</v>
      </c>
      <c r="H1148" s="2">
        <f t="shared" si="23"/>
        <v>0.13999999998486601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136167.92000000001</v>
      </c>
      <c r="D1151" s="1">
        <f>BILANCA!E173</f>
        <v>87326.94</v>
      </c>
      <c r="E1151" s="1">
        <v>0</v>
      </c>
      <c r="F1151" s="1">
        <v>0</v>
      </c>
      <c r="G1151" s="2">
        <f t="shared" si="22"/>
        <v>52218.06240000001</v>
      </c>
      <c r="H1151" s="2">
        <f t="shared" si="23"/>
        <v>0.13999999998486601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1935386.1700000002</v>
      </c>
      <c r="D1152" s="1">
        <f>BILANCA!E175</f>
        <v>1875076.87</v>
      </c>
      <c r="E1152" s="1">
        <v>0</v>
      </c>
      <c r="F1152" s="1">
        <v>0</v>
      </c>
      <c r="G1152" s="2">
        <f t="shared" si="22"/>
        <v>960856.24479000014</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101662.35</v>
      </c>
      <c r="D1153" s="1">
        <f>BILANCA!E176</f>
        <v>103625.1</v>
      </c>
      <c r="E1153" s="1">
        <v>0</v>
      </c>
      <c r="F1153" s="1">
        <v>0</v>
      </c>
      <c r="G1153" s="2">
        <f t="shared" si="22"/>
        <v>52515.133500000011</v>
      </c>
      <c r="H1153" s="2">
        <f t="shared" si="23"/>
        <v>0.45000000001164153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101662.35</v>
      </c>
      <c r="D1154" s="1">
        <f>BILANCA!E177</f>
        <v>103625.1</v>
      </c>
      <c r="E1154" s="1">
        <v>0</v>
      </c>
      <c r="F1154" s="1">
        <v>0</v>
      </c>
      <c r="G1154" s="2">
        <f t="shared" si="22"/>
        <v>52824.046050000004</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71055.45</v>
      </c>
      <c r="D1155" s="1">
        <f>BILANCA!E178</f>
        <v>89507.45</v>
      </c>
      <c r="E1155" s="1">
        <v>0</v>
      </c>
      <c r="F1155" s="1">
        <v>0</v>
      </c>
      <c r="G1155" s="2">
        <f t="shared" si="22"/>
        <v>43012.100199999993</v>
      </c>
      <c r="H1155" s="2">
        <f t="shared" si="23"/>
        <v>0.89999999999417923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30331.83</v>
      </c>
      <c r="D1156" s="1">
        <f>BILANCA!E179</f>
        <v>13889.55</v>
      </c>
      <c r="E1156" s="1">
        <v>0</v>
      </c>
      <c r="F1156" s="1">
        <v>0</v>
      </c>
      <c r="G1156" s="2">
        <f t="shared" si="22"/>
        <v>10053.190889999998</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275.07</v>
      </c>
      <c r="D1157" s="1">
        <f>BILANCA!E180</f>
        <v>59.47</v>
      </c>
      <c r="E1157" s="1">
        <v>0</v>
      </c>
      <c r="F1157" s="1">
        <v>0</v>
      </c>
      <c r="G1157" s="2">
        <f t="shared" si="22"/>
        <v>68.557739999999995</v>
      </c>
      <c r="H1157" s="2">
        <f t="shared" si="23"/>
        <v>0.53999999999999204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275.07</v>
      </c>
      <c r="D1160" s="1">
        <f>BILANCA!E183</f>
        <v>59.47</v>
      </c>
      <c r="E1160" s="1">
        <v>0</v>
      </c>
      <c r="F1160" s="1">
        <v>0</v>
      </c>
      <c r="G1160" s="2">
        <f t="shared" si="22"/>
        <v>69.739769999999993</v>
      </c>
      <c r="H1160" s="2">
        <f t="shared" si="23"/>
        <v>0.53999999999999204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168.63</v>
      </c>
      <c r="E1165" s="1">
        <v>0</v>
      </c>
      <c r="F1165" s="1">
        <v>0</v>
      </c>
      <c r="G1165" s="2">
        <f t="shared" si="22"/>
        <v>61.381319999999995</v>
      </c>
      <c r="H1165" s="2">
        <f t="shared" si="23"/>
        <v>0.37000000000000455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1833723.82</v>
      </c>
      <c r="D1214" s="1">
        <f>BILANCA!E237</f>
        <v>1771451.77</v>
      </c>
      <c r="E1214" s="1">
        <v>0</v>
      </c>
      <c r="F1214" s="1">
        <v>0</v>
      </c>
      <c r="G1214" s="2">
        <f t="shared" si="22"/>
        <v>1242000.92016</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1682489.81</v>
      </c>
      <c r="D1215" s="1">
        <f>BILANCA!E238</f>
        <v>1660488.2</v>
      </c>
      <c r="E1215" s="1">
        <v>0</v>
      </c>
      <c r="F1215" s="1">
        <v>0</v>
      </c>
      <c r="G1215" s="2">
        <f t="shared" si="22"/>
        <v>1160804.16072</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1682489.81</v>
      </c>
      <c r="D1216" s="1">
        <f>BILANCA!E239</f>
        <v>1660488.2</v>
      </c>
      <c r="E1216" s="1">
        <v>0</v>
      </c>
      <c r="F1216" s="1">
        <v>0</v>
      </c>
      <c r="G1216" s="2">
        <f t="shared" si="22"/>
        <v>1165807.62693</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121862.6</v>
      </c>
      <c r="D1217" s="1">
        <f>BILANCA!E240</f>
        <v>117436.89</v>
      </c>
      <c r="E1217" s="1">
        <v>0</v>
      </c>
      <c r="F1217" s="1">
        <v>0</v>
      </c>
      <c r="G1217" s="2">
        <f t="shared" si="22"/>
        <v>83476.312919999997</v>
      </c>
      <c r="H1217" s="2">
        <f t="shared" si="2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1560627.21</v>
      </c>
      <c r="D1218" s="1">
        <f>BILANCA!E241</f>
        <v>1543051.31</v>
      </c>
      <c r="E1218" s="1">
        <v>0</v>
      </c>
      <c r="F1218" s="1">
        <v>0</v>
      </c>
      <c r="G1218" s="2">
        <f t="shared" si="22"/>
        <v>1091981.5100499999</v>
      </c>
      <c r="H1218" s="2">
        <f t="shared" si="23"/>
        <v>0.52000000001862645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148130.87</v>
      </c>
      <c r="D1222" s="1">
        <f>BILANCA!E245</f>
        <v>104790.97</v>
      </c>
      <c r="E1222" s="1">
        <v>0</v>
      </c>
      <c r="F1222" s="1">
        <v>0</v>
      </c>
      <c r="G1222" s="2">
        <f t="shared" si="22"/>
        <v>85493.361589999986</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249800.46</v>
      </c>
      <c r="D1223" s="1">
        <f>BILANCA!E246</f>
        <v>211449.47</v>
      </c>
      <c r="E1223" s="1">
        <v>0</v>
      </c>
      <c r="F1223" s="1">
        <v>0</v>
      </c>
      <c r="G1223" s="2">
        <f t="shared" si="22"/>
        <v>161447.856</v>
      </c>
      <c r="H1223" s="2">
        <f t="shared" si="23"/>
        <v>0.92999999999301508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249800.46</v>
      </c>
      <c r="D1224" s="1">
        <f>BILANCA!E247</f>
        <v>211449.47</v>
      </c>
      <c r="E1224" s="1">
        <v>0</v>
      </c>
      <c r="F1224" s="1">
        <v>0</v>
      </c>
      <c r="G1224" s="2">
        <f t="shared" si="22"/>
        <v>162120.55539999998</v>
      </c>
      <c r="H1224" s="2">
        <f t="shared" si="23"/>
        <v>0.92999999999301508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101669.59</v>
      </c>
      <c r="D1227" s="1">
        <f>BILANCA!E250</f>
        <v>106658.5</v>
      </c>
      <c r="E1227" s="1">
        <v>0</v>
      </c>
      <c r="F1227" s="1">
        <v>0</v>
      </c>
      <c r="G1227" s="2">
        <f t="shared" si="22"/>
        <v>76856.727959999989</v>
      </c>
      <c r="H1227" s="2">
        <f t="shared" si="23"/>
        <v>0.91000000000349246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101669.59</v>
      </c>
      <c r="D1229" s="1">
        <f>BILANCA!E252</f>
        <v>106658.5</v>
      </c>
      <c r="E1229" s="1">
        <v>0</v>
      </c>
      <c r="F1229" s="1">
        <v>0</v>
      </c>
      <c r="G1229" s="2">
        <f t="shared" si="22"/>
        <v>77486.70113999999</v>
      </c>
      <c r="H1229" s="2">
        <f t="shared" si="23"/>
        <v>0.91000000000349246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3469.75</v>
      </c>
      <c r="E1232" s="1">
        <v>0</v>
      </c>
      <c r="F1232" s="1">
        <v>0</v>
      </c>
      <c r="G1232" s="2">
        <f t="shared" si="22"/>
        <v>1727.9355</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3103.14</v>
      </c>
      <c r="D1233" s="1">
        <f>BILANCA!E256</f>
        <v>2702.85</v>
      </c>
      <c r="E1233" s="1">
        <v>0</v>
      </c>
      <c r="F1233" s="1">
        <v>0</v>
      </c>
      <c r="G1233" s="2">
        <f t="shared" si="22"/>
        <v>2127.21</v>
      </c>
      <c r="H1233" s="2">
        <f t="shared" si="23"/>
        <v>0.28999999999996362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30082.74</v>
      </c>
      <c r="D1236" s="1">
        <f>BILANCA!E259</f>
        <v>30082.74</v>
      </c>
      <c r="E1236" s="1">
        <v>0</v>
      </c>
      <c r="F1236" s="1">
        <v>0</v>
      </c>
      <c r="G1236" s="2">
        <f t="shared" si="22"/>
        <v>22832.799660000004</v>
      </c>
      <c r="H1236" s="2">
        <f t="shared" si="23"/>
        <v>0.51999999999679858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30082.74</v>
      </c>
      <c r="D1237" s="1">
        <f>BILANCA!E260</f>
        <v>30082.74</v>
      </c>
      <c r="E1237" s="1">
        <v>0</v>
      </c>
      <c r="F1237" s="1">
        <v>0</v>
      </c>
      <c r="G1237" s="2">
        <f t="shared" si="22"/>
        <v>22923.047880000002</v>
      </c>
      <c r="H1237" s="2">
        <f t="shared" si="23"/>
        <v>0.51999999999679858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2512.41</v>
      </c>
      <c r="D1240" s="1">
        <f>BILANCA!E264</f>
        <v>3469.75</v>
      </c>
      <c r="E1240" s="1">
        <v>0</v>
      </c>
      <c r="F1240" s="1">
        <v>0</v>
      </c>
      <c r="G1240" s="2">
        <f t="shared" si="22"/>
        <v>2429.1408700000002</v>
      </c>
      <c r="H1240" s="2">
        <f t="shared" si="23"/>
        <v>0.65999999999985448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2702.85</v>
      </c>
      <c r="D1242" s="1">
        <f>BILANCA!E266</f>
        <v>2702.85</v>
      </c>
      <c r="E1242" s="1">
        <v>0</v>
      </c>
      <c r="F1242" s="1">
        <v>0</v>
      </c>
      <c r="G1242" s="2">
        <f t="shared" ref="G1242:G1479" si="24">B1242/1000*C1242+B1242/500*D1242</f>
        <v>2100.11445</v>
      </c>
      <c r="H1242" s="2">
        <f t="shared" si="23"/>
        <v>0.3000000000001819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156.49</v>
      </c>
      <c r="E1244" s="1">
        <v>0</v>
      </c>
      <c r="F1244" s="1">
        <v>0</v>
      </c>
      <c r="G1244" s="2">
        <f t="shared" si="24"/>
        <v>81.687780000000004</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v>
      </c>
      <c r="D1247" s="1">
        <f>BILANCA!E271</f>
        <v>19.350000000000001</v>
      </c>
      <c r="E1247" s="1">
        <v>0</v>
      </c>
      <c r="F1247" s="1">
        <v>0</v>
      </c>
      <c r="G1247" s="2">
        <f t="shared" si="24"/>
        <v>12.5928</v>
      </c>
      <c r="H1247" s="2">
        <f t="shared" si="23"/>
        <v>0.35000000000000142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101662.35</v>
      </c>
      <c r="D1263" s="1">
        <f>BILANCA!E287</f>
        <v>103625.1</v>
      </c>
      <c r="E1263" s="1">
        <v>0</v>
      </c>
      <c r="F1263" s="1">
        <v>0</v>
      </c>
      <c r="G1263" s="2">
        <f t="shared" si="24"/>
        <v>86495.514000000025</v>
      </c>
      <c r="H1263" s="2">
        <f t="shared" si="23"/>
        <v>0.45000000001164153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168.63</v>
      </c>
      <c r="E1278" s="1">
        <v>0</v>
      </c>
      <c r="F1278" s="1">
        <v>0</v>
      </c>
      <c r="G1278" s="2">
        <f t="shared" si="24"/>
        <v>99.491699999999994</v>
      </c>
      <c r="H1278" s="2">
        <f t="shared" si="23"/>
        <v>0.37000000000000455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1053582.1299999999</v>
      </c>
      <c r="D1408" s="1">
        <f>'RAS-funkcijski'!E114</f>
        <v>1231317.5</v>
      </c>
      <c r="E1408" s="1">
        <v>0</v>
      </c>
      <c r="F1408" s="1">
        <v>0</v>
      </c>
      <c r="G1408" s="2">
        <f t="shared" si="24"/>
        <v>386783.88429999998</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1053582.1299999999</v>
      </c>
      <c r="D1412" s="1">
        <f>'RAS-funkcijski'!E118</f>
        <v>1231317.5</v>
      </c>
      <c r="E1412" s="1">
        <v>0</v>
      </c>
      <c r="F1412" s="1">
        <v>0</v>
      </c>
      <c r="G1412" s="2">
        <f t="shared" si="24"/>
        <v>400848.75281999999</v>
      </c>
      <c r="H1412" s="2">
        <f t="shared" si="27"/>
        <v>0.62999999988824129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1053582.1299999999</v>
      </c>
      <c r="D1414" s="1">
        <f>'RAS-funkcijski'!E120</f>
        <v>1231317.5</v>
      </c>
      <c r="E1414" s="1">
        <v>0</v>
      </c>
      <c r="F1414" s="1">
        <v>0</v>
      </c>
      <c r="G1414" s="2">
        <f t="shared" si="24"/>
        <v>407881.18708000006</v>
      </c>
      <c r="H1414" s="2">
        <f t="shared" si="27"/>
        <v>0.62999999988824129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1053582.1299999999</v>
      </c>
      <c r="D1435" s="13">
        <f>'RAS-funkcijski'!E141</f>
        <v>1231317.5</v>
      </c>
      <c r="E1435" s="13">
        <v>0</v>
      </c>
      <c r="F1435" s="13">
        <v>0</v>
      </c>
      <c r="G1435" s="14">
        <f t="shared" si="24"/>
        <v>481721.74681000004</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101662.35</v>
      </c>
      <c r="D1480" s="6"/>
      <c r="E1480" s="6">
        <v>0</v>
      </c>
      <c r="F1480" s="6">
        <v>0</v>
      </c>
      <c r="G1480" s="7">
        <f t="shared" ref="G1480:G1580" si="34">B1480/1000*C1480</f>
        <v>101.66235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1287969.95</v>
      </c>
      <c r="D1481" s="1">
        <v>0</v>
      </c>
      <c r="E1481" s="1">
        <v>0</v>
      </c>
      <c r="F1481" s="1">
        <v>0</v>
      </c>
      <c r="G1481" s="2">
        <f t="shared" si="34"/>
        <v>2575.9398999999999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1282981.04</v>
      </c>
      <c r="D1483" s="1">
        <v>0</v>
      </c>
      <c r="E1483" s="1">
        <v>0</v>
      </c>
      <c r="F1483" s="1">
        <v>0</v>
      </c>
      <c r="G1483" s="2">
        <f t="shared" si="34"/>
        <v>5131.9241600000005</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1058271.25</v>
      </c>
      <c r="D1484" s="1">
        <v>0</v>
      </c>
      <c r="E1484" s="1">
        <v>0</v>
      </c>
      <c r="F1484" s="1">
        <v>0</v>
      </c>
      <c r="G1484" s="2">
        <f t="shared" si="34"/>
        <v>5291.3562499999998</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195640.32000000001</v>
      </c>
      <c r="D1485" s="1">
        <v>0</v>
      </c>
      <c r="E1485" s="1">
        <v>0</v>
      </c>
      <c r="F1485" s="1">
        <v>0</v>
      </c>
      <c r="G1485" s="2">
        <f t="shared" si="34"/>
        <v>1173.8419200000001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612.75</v>
      </c>
      <c r="D1486" s="1">
        <v>0</v>
      </c>
      <c r="E1486" s="1">
        <v>0</v>
      </c>
      <c r="F1486" s="1">
        <v>0</v>
      </c>
      <c r="G1486" s="2">
        <f t="shared" si="34"/>
        <v>4.28925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28456.720000000001</v>
      </c>
      <c r="D1491" s="1">
        <v>0</v>
      </c>
      <c r="E1491" s="1">
        <v>0</v>
      </c>
      <c r="F1491" s="1">
        <v>0</v>
      </c>
      <c r="G1491" s="2">
        <f t="shared" si="34"/>
        <v>341.48063999999999</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4988.91</v>
      </c>
      <c r="D1492" s="1">
        <v>0</v>
      </c>
      <c r="E1492" s="1">
        <v>0</v>
      </c>
      <c r="F1492" s="1">
        <v>0</v>
      </c>
      <c r="G1492" s="2">
        <f t="shared" si="34"/>
        <v>64.855829999999997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1286007.2000000002</v>
      </c>
      <c r="D1499" s="1">
        <v>0</v>
      </c>
      <c r="E1499" s="1">
        <v>0</v>
      </c>
      <c r="F1499" s="1">
        <v>0</v>
      </c>
      <c r="G1499" s="2">
        <f t="shared" si="34"/>
        <v>25720.144000000004</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1281018.2900000003</v>
      </c>
      <c r="D1501" s="1">
        <v>0</v>
      </c>
      <c r="E1501" s="1">
        <v>0</v>
      </c>
      <c r="F1501" s="1">
        <v>0</v>
      </c>
      <c r="G1501" s="2">
        <f t="shared" si="34"/>
        <v>28182.402380000003</v>
      </c>
      <c r="H1501" s="2">
        <f t="shared" si="35"/>
        <v>0.29000000027008355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1039819.25</v>
      </c>
      <c r="D1502" s="1">
        <v>0</v>
      </c>
      <c r="E1502" s="1">
        <v>0</v>
      </c>
      <c r="F1502" s="1">
        <v>0</v>
      </c>
      <c r="G1502" s="2">
        <f t="shared" si="34"/>
        <v>23915.84275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212082.6</v>
      </c>
      <c r="D1503" s="1">
        <v>0</v>
      </c>
      <c r="E1503" s="1">
        <v>0</v>
      </c>
      <c r="F1503" s="1">
        <v>0</v>
      </c>
      <c r="G1503" s="2">
        <f t="shared" si="34"/>
        <v>5089.9823999999999</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828.35</v>
      </c>
      <c r="D1504" s="1">
        <v>0</v>
      </c>
      <c r="E1504" s="1">
        <v>0</v>
      </c>
      <c r="F1504" s="1">
        <v>0</v>
      </c>
      <c r="G1504" s="2">
        <f t="shared" si="34"/>
        <v>20.708750000000002</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28288.09</v>
      </c>
      <c r="D1509" s="1">
        <v>0</v>
      </c>
      <c r="E1509" s="1">
        <v>0</v>
      </c>
      <c r="F1509" s="1">
        <v>0</v>
      </c>
      <c r="G1509" s="2">
        <f t="shared" si="34"/>
        <v>848.64269999999999</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4988.91</v>
      </c>
      <c r="D1510" s="1">
        <v>0</v>
      </c>
      <c r="E1510" s="1">
        <v>0</v>
      </c>
      <c r="F1510" s="1">
        <v>0</v>
      </c>
      <c r="G1510" s="2">
        <f t="shared" si="34"/>
        <v>154.65620999999999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103625.09999999986</v>
      </c>
      <c r="D1517" s="1">
        <v>0</v>
      </c>
      <c r="E1517" s="1">
        <v>0</v>
      </c>
      <c r="F1517" s="1">
        <v>0</v>
      </c>
      <c r="G1517" s="2">
        <f t="shared" si="34"/>
        <v>3937.7537999999945</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103625.1</v>
      </c>
      <c r="D1576" s="1">
        <v>0</v>
      </c>
      <c r="E1576" s="1">
        <v>0</v>
      </c>
      <c r="F1576" s="1">
        <v>0</v>
      </c>
      <c r="G1576" s="2">
        <f t="shared" si="34"/>
        <v>10051.634700000001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103625.1</v>
      </c>
      <c r="D1578" s="1">
        <v>0</v>
      </c>
      <c r="E1578" s="1">
        <v>0</v>
      </c>
      <c r="F1578" s="1">
        <v>0</v>
      </c>
      <c r="G1578" s="2">
        <f t="shared" si="34"/>
        <v>10258.884900000001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1131264.04</v>
      </c>
      <c r="I16" s="170">
        <f>'PR-RAS'!E6</f>
        <v>1251222.9699999997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1041043.59</v>
      </c>
      <c r="I17" s="170">
        <f>'PR-RAS'!E151</f>
        <v>1226328.5900000001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148130.87000000017</v>
      </c>
      <c r="I18" s="170">
        <f>'PR-RAS'!E645</f>
        <v>104790.96999999974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1686668.5499999998</v>
      </c>
      <c r="I20" s="173">
        <f>BILANCA!E7</f>
        <v>1664666.94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248717.62000000002</v>
      </c>
      <c r="I21" s="175">
        <f>BILANCA!E68</f>
        <v>210409.93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101662.35</v>
      </c>
      <c r="I22" s="175">
        <f>BILANCA!E176</f>
        <v>103625.1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1833723.82</v>
      </c>
      <c r="I23" s="177">
        <f>BILANCA!E237</f>
        <v>1771451.77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1053582.1299999999</v>
      </c>
      <c r="I27" s="175">
        <f>'RAS-funkcijski'!E114</f>
        <v>1231317.5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1053582.1299999999</v>
      </c>
      <c r="I28" s="179">
        <f>'RAS-funkcijski'!E141</f>
        <v>1231317.5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101662.35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103625.09999999986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103625.1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8" zoomScaleNormal="100" workbookViewId="0">
      <selection activeCell="E17" sqref="E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1131264.04</v>
      </c>
      <c r="E6" s="51">
        <f>E7+E44+E50+E82+E106+E124+E133+E139</f>
        <v>1251222.9699999997</v>
      </c>
      <c r="F6" s="52">
        <f t="shared" ref="F6:F131" si="0">IF(D6&lt;&gt;0,IF(E6/D6&gt;=100,"&gt;&gt;100",E6/D6*100),"-")</f>
        <v>110.60397270295977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940771.36</v>
      </c>
      <c r="E50" s="51">
        <f>E51+E54+E59+E62+E65+E68+E71+E74+E77</f>
        <v>1079184.8299999998</v>
      </c>
      <c r="F50" s="52">
        <f t="shared" si="0"/>
        <v>114.71276400250959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853646.14</v>
      </c>
      <c r="E68" s="51">
        <f t="shared" si="15"/>
        <v>1050512.2</v>
      </c>
      <c r="F68" s="52">
        <f t="shared" si="0"/>
        <v>123.06178763954816</v>
      </c>
    </row>
    <row r="69" spans="1:6" ht="12.75" customHeight="1" x14ac:dyDescent="0.2">
      <c r="A69" s="53" t="s">
        <v>184</v>
      </c>
      <c r="B69" s="85" t="s">
        <v>185</v>
      </c>
      <c r="C69" s="50" t="s">
        <v>184</v>
      </c>
      <c r="D69" s="242">
        <v>853646.14</v>
      </c>
      <c r="E69" s="242">
        <v>1050512.2</v>
      </c>
      <c r="F69" s="52">
        <f t="shared" si="0"/>
        <v>123.06178763954816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32491.75</v>
      </c>
      <c r="E74" s="51">
        <f t="shared" si="17"/>
        <v>6077.4</v>
      </c>
      <c r="F74" s="52">
        <f t="shared" si="0"/>
        <v>18.704440357937013</v>
      </c>
    </row>
    <row r="75" spans="1:6" ht="12.75" customHeight="1" x14ac:dyDescent="0.2">
      <c r="A75" s="53" t="s">
        <v>196</v>
      </c>
      <c r="B75" s="85" t="s">
        <v>197</v>
      </c>
      <c r="C75" s="50" t="s">
        <v>196</v>
      </c>
      <c r="D75" s="242">
        <v>32491.75</v>
      </c>
      <c r="E75" s="242">
        <v>6077.4</v>
      </c>
      <c r="F75" s="52">
        <f t="shared" si="0"/>
        <v>18.704440357937013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54633.47</v>
      </c>
      <c r="E77" s="51">
        <f t="shared" si="18"/>
        <v>22595.23</v>
      </c>
      <c r="F77" s="52">
        <f t="shared" si="0"/>
        <v>41.35785261305935</v>
      </c>
    </row>
    <row r="78" spans="1:6" ht="12.75" customHeight="1" x14ac:dyDescent="0.2">
      <c r="A78" s="53">
        <v>6391</v>
      </c>
      <c r="B78" s="85" t="s">
        <v>202</v>
      </c>
      <c r="C78" s="50" t="s">
        <v>203</v>
      </c>
      <c r="D78" s="242">
        <v>8195.0300000000007</v>
      </c>
      <c r="E78" s="242">
        <v>3389.28</v>
      </c>
      <c r="F78" s="52">
        <f t="shared" si="0"/>
        <v>41.357749758085085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46438.44</v>
      </c>
      <c r="E80" s="242">
        <v>19205.95</v>
      </c>
      <c r="F80" s="52">
        <f t="shared" si="0"/>
        <v>41.357870763961927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1.04</v>
      </c>
      <c r="F82" s="52">
        <f t="shared" si="0"/>
        <v>945.4545454545455</v>
      </c>
    </row>
    <row r="83" spans="1:6" ht="12.75" customHeight="1" x14ac:dyDescent="0.2">
      <c r="A83" s="53">
        <v>641</v>
      </c>
      <c r="B83" s="85" t="s">
        <v>212</v>
      </c>
      <c r="C83" s="50" t="s">
        <v>213</v>
      </c>
      <c r="D83" s="51">
        <f t="shared" ref="D83:E83" si="20">SUM(D84:D90)</f>
        <v>0.11</v>
      </c>
      <c r="E83" s="51">
        <f t="shared" si="20"/>
        <v>1.04</v>
      </c>
      <c r="F83" s="52">
        <f t="shared" si="0"/>
        <v>945.4545454545455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1.04</v>
      </c>
      <c r="F85" s="52">
        <f t="shared" si="0"/>
        <v>1300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0.03</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3250.62</v>
      </c>
      <c r="E106" s="51">
        <f t="shared" si="23"/>
        <v>2054.6799999999998</v>
      </c>
      <c r="F106" s="52">
        <f t="shared" si="0"/>
        <v>63.20886477041303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3250.62</v>
      </c>
      <c r="E112" s="51">
        <f t="shared" si="25"/>
        <v>2054.6799999999998</v>
      </c>
      <c r="F112" s="52">
        <f t="shared" si="0"/>
        <v>63.20886477041303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3250.62</v>
      </c>
      <c r="E117" s="242">
        <v>2054.6799999999998</v>
      </c>
      <c r="F117" s="52">
        <f t="shared" si="0"/>
        <v>63.20886477041303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26116</v>
      </c>
      <c r="E124" s="51">
        <f t="shared" si="27"/>
        <v>43050.630000000005</v>
      </c>
      <c r="F124" s="52">
        <f t="shared" si="0"/>
        <v>164.84388880379845</v>
      </c>
    </row>
    <row r="125" spans="1:6" ht="12.75" customHeight="1" x14ac:dyDescent="0.2">
      <c r="A125" s="53">
        <v>661</v>
      </c>
      <c r="B125" s="86" t="s">
        <v>296</v>
      </c>
      <c r="C125" s="50" t="s">
        <v>297</v>
      </c>
      <c r="D125" s="51">
        <f t="shared" ref="D125:E125" si="28">SUM(D126:D127)</f>
        <v>26116</v>
      </c>
      <c r="E125" s="51">
        <f t="shared" si="28"/>
        <v>40010.630000000005</v>
      </c>
      <c r="F125" s="52">
        <f t="shared" si="0"/>
        <v>153.20351508653701</v>
      </c>
    </row>
    <row r="126" spans="1:6" ht="12.75" customHeight="1" x14ac:dyDescent="0.2">
      <c r="A126" s="53">
        <v>6614</v>
      </c>
      <c r="B126" s="86" t="s">
        <v>298</v>
      </c>
      <c r="C126" s="50" t="s">
        <v>299</v>
      </c>
      <c r="D126" s="242">
        <v>891</v>
      </c>
      <c r="E126" s="242">
        <v>4111.5200000000004</v>
      </c>
      <c r="F126" s="52">
        <f t="shared" si="0"/>
        <v>461.45005611672286</v>
      </c>
    </row>
    <row r="127" spans="1:6" ht="12.75" customHeight="1" x14ac:dyDescent="0.2">
      <c r="A127" s="53">
        <v>6615</v>
      </c>
      <c r="B127" s="86" t="s">
        <v>300</v>
      </c>
      <c r="C127" s="50" t="s">
        <v>301</v>
      </c>
      <c r="D127" s="242">
        <v>25225</v>
      </c>
      <c r="E127" s="242">
        <v>35899.11</v>
      </c>
      <c r="F127" s="52">
        <f t="shared" si="0"/>
        <v>142.3155996035679</v>
      </c>
    </row>
    <row r="128" spans="1:6" ht="24" x14ac:dyDescent="0.2">
      <c r="A128" s="53">
        <v>663</v>
      </c>
      <c r="B128" s="231" t="s">
        <v>302</v>
      </c>
      <c r="C128" s="50" t="s">
        <v>303</v>
      </c>
      <c r="D128" s="51">
        <f t="shared" ref="D128:E128" si="29">SUM(D129:D132)</f>
        <v>0</v>
      </c>
      <c r="E128" s="51">
        <f t="shared" si="29"/>
        <v>3040</v>
      </c>
      <c r="F128" s="52" t="str">
        <f t="shared" si="0"/>
        <v>-</v>
      </c>
    </row>
    <row r="129" spans="1:6" ht="12.75" customHeight="1" x14ac:dyDescent="0.2">
      <c r="A129" s="53">
        <v>6631</v>
      </c>
      <c r="B129" s="86" t="s">
        <v>304</v>
      </c>
      <c r="C129" s="50" t="s">
        <v>305</v>
      </c>
      <c r="D129" s="242">
        <v>0</v>
      </c>
      <c r="E129" s="242">
        <v>3040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161125.95000000001</v>
      </c>
      <c r="E133" s="51">
        <f t="shared" si="30"/>
        <v>123431.79</v>
      </c>
      <c r="F133" s="52">
        <f t="shared" ref="F133:F223" si="31">IF(D133&lt;&gt;0,IF(E133/D133&gt;=100,"&gt;&gt;100",E133/D133*100),"-")</f>
        <v>76.605779515962496</v>
      </c>
    </row>
    <row r="134" spans="1:6" ht="24" x14ac:dyDescent="0.2">
      <c r="A134" s="53">
        <v>671</v>
      </c>
      <c r="B134" s="232" t="s">
        <v>314</v>
      </c>
      <c r="C134" s="50" t="s">
        <v>315</v>
      </c>
      <c r="D134" s="51">
        <f t="shared" ref="D134:E134" si="32">SUM(D135:D137)</f>
        <v>161125.95000000001</v>
      </c>
      <c r="E134" s="51">
        <f t="shared" si="32"/>
        <v>123431.79</v>
      </c>
      <c r="F134" s="52">
        <f t="shared" si="31"/>
        <v>76.605779515962496</v>
      </c>
    </row>
    <row r="135" spans="1:6" ht="12.75" customHeight="1" x14ac:dyDescent="0.2">
      <c r="A135" s="53">
        <v>6711</v>
      </c>
      <c r="B135" s="85" t="s">
        <v>316</v>
      </c>
      <c r="C135" s="50" t="s">
        <v>317</v>
      </c>
      <c r="D135" s="242">
        <v>161125.95000000001</v>
      </c>
      <c r="E135" s="242">
        <v>123431.79</v>
      </c>
      <c r="F135" s="52">
        <f t="shared" si="31"/>
        <v>76.605779515962496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3500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3500</v>
      </c>
      <c r="F150" s="52" t="str">
        <f t="shared" si="31"/>
        <v>-</v>
      </c>
    </row>
    <row r="151" spans="1:6" ht="12.75" customHeight="1" x14ac:dyDescent="0.2">
      <c r="A151" s="53">
        <v>3</v>
      </c>
      <c r="B151" s="85" t="s">
        <v>348</v>
      </c>
      <c r="C151" s="50" t="s">
        <v>56</v>
      </c>
      <c r="D151" s="51">
        <f t="shared" ref="D151:E151" si="35">D152+D163+D196+D215+D224+D252+D263</f>
        <v>1041043.59</v>
      </c>
      <c r="E151" s="51">
        <f t="shared" si="35"/>
        <v>1226328.5900000001</v>
      </c>
      <c r="F151" s="52">
        <f t="shared" si="31"/>
        <v>117.79800594132664</v>
      </c>
    </row>
    <row r="152" spans="1:6" ht="12.75" customHeight="1" x14ac:dyDescent="0.2">
      <c r="A152" s="53">
        <v>31</v>
      </c>
      <c r="B152" s="85" t="s">
        <v>349</v>
      </c>
      <c r="C152" s="50" t="s">
        <v>35</v>
      </c>
      <c r="D152" s="51">
        <f t="shared" ref="D152:E152" si="36">D153+D158+D159</f>
        <v>807026.04999999993</v>
      </c>
      <c r="E152" s="51">
        <f t="shared" si="36"/>
        <v>1031290.41</v>
      </c>
      <c r="F152" s="52">
        <f t="shared" si="31"/>
        <v>127.78898648934569</v>
      </c>
    </row>
    <row r="153" spans="1:6" ht="12.75" customHeight="1" x14ac:dyDescent="0.2">
      <c r="A153" s="53">
        <v>311</v>
      </c>
      <c r="B153" s="85" t="s">
        <v>350</v>
      </c>
      <c r="C153" s="50" t="s">
        <v>351</v>
      </c>
      <c r="D153" s="51">
        <f t="shared" ref="D153:E153" si="37">SUM(D154:D157)</f>
        <v>672211.32</v>
      </c>
      <c r="E153" s="51">
        <f t="shared" si="37"/>
        <v>860958.75</v>
      </c>
      <c r="F153" s="52">
        <f t="shared" si="31"/>
        <v>128.07858546624894</v>
      </c>
    </row>
    <row r="154" spans="1:6" ht="12.75" customHeight="1" x14ac:dyDescent="0.2">
      <c r="A154" s="53">
        <v>3111</v>
      </c>
      <c r="B154" s="85" t="s">
        <v>352</v>
      </c>
      <c r="C154" s="50" t="s">
        <v>353</v>
      </c>
      <c r="D154" s="242">
        <v>672211.32</v>
      </c>
      <c r="E154" s="242">
        <v>860958.75</v>
      </c>
      <c r="F154" s="52">
        <f t="shared" si="31"/>
        <v>128.07858546624894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38771.81</v>
      </c>
      <c r="E158" s="242">
        <v>37841.79</v>
      </c>
      <c r="F158" s="52">
        <f t="shared" si="31"/>
        <v>97.601298469171297</v>
      </c>
    </row>
    <row r="159" spans="1:6" ht="12.75" customHeight="1" x14ac:dyDescent="0.2">
      <c r="A159" s="53">
        <v>313</v>
      </c>
      <c r="B159" s="85" t="s">
        <v>362</v>
      </c>
      <c r="C159" s="50" t="s">
        <v>363</v>
      </c>
      <c r="D159" s="51">
        <f t="shared" ref="D159:E159" si="38">SUM(D160:D162)</f>
        <v>96042.92</v>
      </c>
      <c r="E159" s="51">
        <f t="shared" si="38"/>
        <v>132489.87</v>
      </c>
      <c r="F159" s="52">
        <f t="shared" si="31"/>
        <v>137.94860672707577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96009.42</v>
      </c>
      <c r="E161" s="242">
        <v>132489.87</v>
      </c>
      <c r="F161" s="52">
        <f t="shared" si="31"/>
        <v>137.99674031985612</v>
      </c>
    </row>
    <row r="162" spans="1:6" ht="12.75" customHeight="1" x14ac:dyDescent="0.2">
      <c r="A162" s="53">
        <v>3133</v>
      </c>
      <c r="B162" s="85" t="s">
        <v>367</v>
      </c>
      <c r="C162" s="50" t="s">
        <v>368</v>
      </c>
      <c r="D162" s="242">
        <v>33.5</v>
      </c>
      <c r="E162" s="242"/>
      <c r="F162" s="52">
        <f t="shared" si="31"/>
        <v>0</v>
      </c>
    </row>
    <row r="163" spans="1:6" ht="12.75" customHeight="1" x14ac:dyDescent="0.2">
      <c r="A163" s="53">
        <v>32</v>
      </c>
      <c r="B163" s="85" t="s">
        <v>369</v>
      </c>
      <c r="C163" s="50" t="s">
        <v>370</v>
      </c>
      <c r="D163" s="51">
        <f t="shared" ref="D163:E163" si="39">D164+D169+D177+D187+D188</f>
        <v>227843.06999999998</v>
      </c>
      <c r="E163" s="51">
        <f t="shared" si="39"/>
        <v>194145.91</v>
      </c>
      <c r="F163" s="52">
        <f t="shared" si="31"/>
        <v>85.210364309083459</v>
      </c>
    </row>
    <row r="164" spans="1:6" ht="12.75" customHeight="1" x14ac:dyDescent="0.2">
      <c r="A164" s="53">
        <v>321</v>
      </c>
      <c r="B164" s="85" t="s">
        <v>371</v>
      </c>
      <c r="C164" s="50" t="s">
        <v>372</v>
      </c>
      <c r="D164" s="51">
        <f t="shared" ref="D164:E164" si="40">SUM(D165:D168)</f>
        <v>61873.18</v>
      </c>
      <c r="E164" s="51">
        <f t="shared" si="40"/>
        <v>57823.19</v>
      </c>
      <c r="F164" s="52">
        <f t="shared" si="31"/>
        <v>93.454369082048146</v>
      </c>
    </row>
    <row r="165" spans="1:6" ht="12.75" customHeight="1" x14ac:dyDescent="0.2">
      <c r="A165" s="53">
        <v>3211</v>
      </c>
      <c r="B165" s="85" t="s">
        <v>373</v>
      </c>
      <c r="C165" s="50" t="s">
        <v>374</v>
      </c>
      <c r="D165" s="242">
        <v>28962.880000000001</v>
      </c>
      <c r="E165" s="242">
        <v>13656.96</v>
      </c>
      <c r="F165" s="52">
        <f t="shared" si="31"/>
        <v>47.15332176910583</v>
      </c>
    </row>
    <row r="166" spans="1:6" ht="12.75" customHeight="1" x14ac:dyDescent="0.2">
      <c r="A166" s="53">
        <v>3212</v>
      </c>
      <c r="B166" s="85" t="s">
        <v>375</v>
      </c>
      <c r="C166" s="50" t="s">
        <v>376</v>
      </c>
      <c r="D166" s="242">
        <v>32454.17</v>
      </c>
      <c r="E166" s="242">
        <v>34733.32</v>
      </c>
      <c r="F166" s="52">
        <f t="shared" si="31"/>
        <v>107.02267227909388</v>
      </c>
    </row>
    <row r="167" spans="1:6" ht="12.75" customHeight="1" x14ac:dyDescent="0.2">
      <c r="A167" s="53">
        <v>3213</v>
      </c>
      <c r="B167" s="85" t="s">
        <v>377</v>
      </c>
      <c r="C167" s="50" t="s">
        <v>378</v>
      </c>
      <c r="D167" s="242">
        <v>456.13</v>
      </c>
      <c r="E167" s="242">
        <v>9432.91</v>
      </c>
      <c r="F167" s="52">
        <f t="shared" si="31"/>
        <v>2068.0310437813782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110535.4</v>
      </c>
      <c r="E169" s="51">
        <f t="shared" si="41"/>
        <v>78329.97</v>
      </c>
      <c r="F169" s="52">
        <f t="shared" si="31"/>
        <v>70.864148499032893</v>
      </c>
    </row>
    <row r="170" spans="1:6" ht="12.75" customHeight="1" x14ac:dyDescent="0.2">
      <c r="A170" s="53">
        <v>3221</v>
      </c>
      <c r="B170" s="85" t="s">
        <v>383</v>
      </c>
      <c r="C170" s="50" t="s">
        <v>384</v>
      </c>
      <c r="D170" s="242">
        <v>11749.16</v>
      </c>
      <c r="E170" s="242">
        <v>12410.69</v>
      </c>
      <c r="F170" s="52">
        <f t="shared" si="31"/>
        <v>105.63044507011566</v>
      </c>
    </row>
    <row r="171" spans="1:6" ht="12.75" customHeight="1" x14ac:dyDescent="0.2">
      <c r="A171" s="53">
        <v>3222</v>
      </c>
      <c r="B171" s="85" t="s">
        <v>385</v>
      </c>
      <c r="C171" s="50" t="s">
        <v>386</v>
      </c>
      <c r="D171" s="242">
        <v>50820.84</v>
      </c>
      <c r="E171" s="242">
        <v>42147.77</v>
      </c>
      <c r="F171" s="52">
        <f t="shared" si="31"/>
        <v>82.934028638645088</v>
      </c>
    </row>
    <row r="172" spans="1:6" ht="12.75" customHeight="1" x14ac:dyDescent="0.2">
      <c r="A172" s="53">
        <v>3223</v>
      </c>
      <c r="B172" s="85" t="s">
        <v>387</v>
      </c>
      <c r="C172" s="50" t="s">
        <v>388</v>
      </c>
      <c r="D172" s="242">
        <v>20258.169999999998</v>
      </c>
      <c r="E172" s="242">
        <v>17652.04</v>
      </c>
      <c r="F172" s="52">
        <f t="shared" si="31"/>
        <v>87.135412527390201</v>
      </c>
    </row>
    <row r="173" spans="1:6" ht="12.75" customHeight="1" x14ac:dyDescent="0.2">
      <c r="A173" s="53">
        <v>3224</v>
      </c>
      <c r="B173" s="85" t="s">
        <v>389</v>
      </c>
      <c r="C173" s="50" t="s">
        <v>390</v>
      </c>
      <c r="D173" s="242">
        <v>4198.63</v>
      </c>
      <c r="E173" s="242">
        <v>4575.3900000000003</v>
      </c>
      <c r="F173" s="52">
        <f t="shared" si="31"/>
        <v>108.97340322914857</v>
      </c>
    </row>
    <row r="174" spans="1:6" ht="12.75" customHeight="1" x14ac:dyDescent="0.2">
      <c r="A174" s="53">
        <v>3225</v>
      </c>
      <c r="B174" s="85" t="s">
        <v>391</v>
      </c>
      <c r="C174" s="50" t="s">
        <v>392</v>
      </c>
      <c r="D174" s="242">
        <v>4048.04</v>
      </c>
      <c r="E174" s="242">
        <v>1222.6199999999999</v>
      </c>
      <c r="F174" s="52">
        <f t="shared" si="31"/>
        <v>30.202764794814279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19460.560000000001</v>
      </c>
      <c r="E176" s="242">
        <v>321.45999999999998</v>
      </c>
      <c r="F176" s="52">
        <f t="shared" si="31"/>
        <v>1.6518538007128263</v>
      </c>
    </row>
    <row r="177" spans="1:6" ht="12.75" customHeight="1" x14ac:dyDescent="0.2">
      <c r="A177" s="53">
        <v>323</v>
      </c>
      <c r="B177" s="85" t="s">
        <v>397</v>
      </c>
      <c r="C177" s="50" t="s">
        <v>398</v>
      </c>
      <c r="D177" s="51">
        <f t="shared" ref="D177:E177" si="42">SUM(D178:D186)</f>
        <v>45160.21</v>
      </c>
      <c r="E177" s="51">
        <f t="shared" si="42"/>
        <v>49327.4</v>
      </c>
      <c r="F177" s="52">
        <f t="shared" si="31"/>
        <v>109.22757002237147</v>
      </c>
    </row>
    <row r="178" spans="1:6" ht="12.75" customHeight="1" x14ac:dyDescent="0.2">
      <c r="A178" s="53">
        <v>3231</v>
      </c>
      <c r="B178" s="85" t="s">
        <v>399</v>
      </c>
      <c r="C178" s="50" t="s">
        <v>400</v>
      </c>
      <c r="D178" s="242">
        <v>5521.05</v>
      </c>
      <c r="E178" s="242">
        <v>2879.35</v>
      </c>
      <c r="F178" s="52">
        <f t="shared" si="31"/>
        <v>52.152217422410587</v>
      </c>
    </row>
    <row r="179" spans="1:6" ht="12.75" customHeight="1" x14ac:dyDescent="0.2">
      <c r="A179" s="53">
        <v>3232</v>
      </c>
      <c r="B179" s="85" t="s">
        <v>401</v>
      </c>
      <c r="C179" s="50" t="s">
        <v>402</v>
      </c>
      <c r="D179" s="242">
        <v>8877.7099999999991</v>
      </c>
      <c r="E179" s="242">
        <v>13478.61</v>
      </c>
      <c r="F179" s="52">
        <f t="shared" si="31"/>
        <v>151.82530179517016</v>
      </c>
    </row>
    <row r="180" spans="1:6" ht="12.75" customHeight="1" x14ac:dyDescent="0.2">
      <c r="A180" s="53">
        <v>3233</v>
      </c>
      <c r="B180" s="85" t="s">
        <v>403</v>
      </c>
      <c r="C180" s="50" t="s">
        <v>404</v>
      </c>
      <c r="D180" s="242">
        <v>1832.4</v>
      </c>
      <c r="E180" s="242"/>
      <c r="F180" s="52">
        <f t="shared" si="31"/>
        <v>0</v>
      </c>
    </row>
    <row r="181" spans="1:6" ht="12.75" customHeight="1" x14ac:dyDescent="0.2">
      <c r="A181" s="53">
        <v>3234</v>
      </c>
      <c r="B181" s="85" t="s">
        <v>405</v>
      </c>
      <c r="C181" s="50" t="s">
        <v>406</v>
      </c>
      <c r="D181" s="242">
        <v>5087.78</v>
      </c>
      <c r="E181" s="242">
        <v>5170.16</v>
      </c>
      <c r="F181" s="52">
        <f t="shared" si="31"/>
        <v>101.61917378503003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1082.55</v>
      </c>
      <c r="E183" s="242">
        <v>3047.37</v>
      </c>
      <c r="F183" s="52">
        <f t="shared" si="31"/>
        <v>281.49923791048911</v>
      </c>
    </row>
    <row r="184" spans="1:6" ht="12.75" customHeight="1" x14ac:dyDescent="0.2">
      <c r="A184" s="53">
        <v>3237</v>
      </c>
      <c r="B184" s="85" t="s">
        <v>411</v>
      </c>
      <c r="C184" s="50" t="s">
        <v>412</v>
      </c>
      <c r="D184" s="242">
        <v>12708.51</v>
      </c>
      <c r="E184" s="242">
        <v>8718.0300000000007</v>
      </c>
      <c r="F184" s="52">
        <f t="shared" si="31"/>
        <v>68.599938151679467</v>
      </c>
    </row>
    <row r="185" spans="1:6" ht="12.75" customHeight="1" x14ac:dyDescent="0.2">
      <c r="A185" s="53">
        <v>3238</v>
      </c>
      <c r="B185" s="85" t="s">
        <v>413</v>
      </c>
      <c r="C185" s="50" t="s">
        <v>414</v>
      </c>
      <c r="D185" s="242">
        <v>4184</v>
      </c>
      <c r="E185" s="242">
        <v>1759.03</v>
      </c>
      <c r="F185" s="52">
        <f t="shared" si="31"/>
        <v>42.041826003824092</v>
      </c>
    </row>
    <row r="186" spans="1:6" ht="12.75" customHeight="1" x14ac:dyDescent="0.2">
      <c r="A186" s="53">
        <v>3239</v>
      </c>
      <c r="B186" s="85" t="s">
        <v>415</v>
      </c>
      <c r="C186" s="50" t="s">
        <v>416</v>
      </c>
      <c r="D186" s="242">
        <v>5866.21</v>
      </c>
      <c r="E186" s="242">
        <v>14274.85</v>
      </c>
      <c r="F186" s="52">
        <f t="shared" si="31"/>
        <v>243.34024864435472</v>
      </c>
    </row>
    <row r="187" spans="1:6" ht="12.75" customHeight="1" x14ac:dyDescent="0.2">
      <c r="A187" s="53">
        <v>324</v>
      </c>
      <c r="B187" s="85" t="s">
        <v>417</v>
      </c>
      <c r="C187" s="50" t="s">
        <v>418</v>
      </c>
      <c r="D187" s="242">
        <v>619.99</v>
      </c>
      <c r="E187" s="242">
        <v>740</v>
      </c>
      <c r="F187" s="52">
        <f t="shared" si="31"/>
        <v>119.35676381877127</v>
      </c>
    </row>
    <row r="188" spans="1:6" ht="12.75" customHeight="1" x14ac:dyDescent="0.2">
      <c r="A188" s="53">
        <v>329</v>
      </c>
      <c r="B188" s="85" t="s">
        <v>419</v>
      </c>
      <c r="C188" s="50" t="s">
        <v>420</v>
      </c>
      <c r="D188" s="51">
        <f t="shared" ref="D188:E188" si="43">SUM(D189:D195)</f>
        <v>9654.2900000000009</v>
      </c>
      <c r="E188" s="51">
        <f t="shared" si="43"/>
        <v>7925.35</v>
      </c>
      <c r="F188" s="52">
        <f t="shared" si="31"/>
        <v>82.091484718192632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124.82</v>
      </c>
      <c r="E192" s="242">
        <v>105</v>
      </c>
      <c r="F192" s="52">
        <f t="shared" si="31"/>
        <v>84.121134433584359</v>
      </c>
    </row>
    <row r="193" spans="1:6" ht="12.75" customHeight="1" x14ac:dyDescent="0.2">
      <c r="A193" s="53">
        <v>3295</v>
      </c>
      <c r="B193" s="85" t="s">
        <v>429</v>
      </c>
      <c r="C193" s="50" t="s">
        <v>430</v>
      </c>
      <c r="D193" s="242">
        <v>2203.83</v>
      </c>
      <c r="E193" s="242">
        <v>1680.26</v>
      </c>
      <c r="F193" s="52">
        <f t="shared" si="31"/>
        <v>76.242722896049159</v>
      </c>
    </row>
    <row r="194" spans="1:6" ht="12.75" customHeight="1" x14ac:dyDescent="0.2">
      <c r="A194" s="53" t="s">
        <v>431</v>
      </c>
      <c r="B194" s="85" t="s">
        <v>432</v>
      </c>
      <c r="C194" s="50" t="s">
        <v>431</v>
      </c>
      <c r="D194" s="242">
        <v>2712.21</v>
      </c>
      <c r="E194" s="242">
        <v>875</v>
      </c>
      <c r="F194" s="52">
        <f t="shared" si="31"/>
        <v>32.261513673351253</v>
      </c>
    </row>
    <row r="195" spans="1:6" ht="12.75" customHeight="1" x14ac:dyDescent="0.2">
      <c r="A195" s="53">
        <v>3299</v>
      </c>
      <c r="B195" s="85" t="s">
        <v>433</v>
      </c>
      <c r="C195" s="50" t="s">
        <v>434</v>
      </c>
      <c r="D195" s="242">
        <v>4613.43</v>
      </c>
      <c r="E195" s="242">
        <v>5265.09</v>
      </c>
      <c r="F195" s="52">
        <f t="shared" si="31"/>
        <v>114.12528205695112</v>
      </c>
    </row>
    <row r="196" spans="1:6" ht="12.75" customHeight="1" x14ac:dyDescent="0.2">
      <c r="A196" s="53">
        <v>34</v>
      </c>
      <c r="B196" s="232" t="s">
        <v>435</v>
      </c>
      <c r="C196" s="50" t="s">
        <v>436</v>
      </c>
      <c r="D196" s="51">
        <f t="shared" ref="D196:E196" si="44">D197+D202+D210</f>
        <v>1708.3</v>
      </c>
      <c r="E196" s="51">
        <f t="shared" si="44"/>
        <v>612.75</v>
      </c>
      <c r="F196" s="52">
        <f t="shared" si="31"/>
        <v>35.868992565708602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1708.3</v>
      </c>
      <c r="E210" s="51">
        <f t="shared" si="47"/>
        <v>612.75</v>
      </c>
      <c r="F210" s="52">
        <f t="shared" si="31"/>
        <v>35.868992565708602</v>
      </c>
    </row>
    <row r="211" spans="1:6" ht="12.75" customHeight="1" x14ac:dyDescent="0.2">
      <c r="A211" s="53">
        <v>3431</v>
      </c>
      <c r="B211" s="232" t="s">
        <v>465</v>
      </c>
      <c r="C211" s="50" t="s">
        <v>466</v>
      </c>
      <c r="D211" s="242">
        <v>680.75</v>
      </c>
      <c r="E211" s="242">
        <v>612.75</v>
      </c>
      <c r="F211" s="52">
        <f t="shared" si="31"/>
        <v>90.011017260374587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1027.55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3981.75</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3981.75</v>
      </c>
      <c r="E259" s="51">
        <f t="shared" si="66"/>
        <v>0</v>
      </c>
      <c r="F259" s="52">
        <f t="shared" ref="F259:F262" si="67">IF(D259&lt;&gt;0,IF(E259/D259&gt;=100,"&gt;&gt;100",E259/D259*100),"-")</f>
        <v>0</v>
      </c>
    </row>
    <row r="260" spans="1:6" ht="12.75" customHeight="1" x14ac:dyDescent="0.2">
      <c r="A260" s="53">
        <v>3721</v>
      </c>
      <c r="B260" s="85" t="s">
        <v>559</v>
      </c>
      <c r="C260" s="50" t="s">
        <v>560</v>
      </c>
      <c r="D260" s="242">
        <v>3981.75</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484.42</v>
      </c>
      <c r="E263" s="51">
        <f t="shared" si="68"/>
        <v>279.52</v>
      </c>
      <c r="F263" s="52">
        <f t="shared" ref="F263:F267" si="69">IF(D263&lt;&gt;0,IF(E263/D263&gt;=100,"&gt;&gt;100",E263/D263*100),"-")</f>
        <v>57.701994137318849</v>
      </c>
    </row>
    <row r="264" spans="1:6" ht="12.75" customHeight="1" x14ac:dyDescent="0.2">
      <c r="A264" s="53">
        <v>381</v>
      </c>
      <c r="B264" s="85" t="s">
        <v>567</v>
      </c>
      <c r="C264" s="50" t="s">
        <v>568</v>
      </c>
      <c r="D264" s="51">
        <f t="shared" ref="D264:E264" si="70">SUM(D265:D267)</f>
        <v>484.42</v>
      </c>
      <c r="E264" s="51">
        <f t="shared" si="70"/>
        <v>279.52</v>
      </c>
      <c r="F264" s="52">
        <f t="shared" si="69"/>
        <v>57.701994137318849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484.42</v>
      </c>
      <c r="E266" s="242">
        <v>279.52</v>
      </c>
      <c r="F266" s="52">
        <f t="shared" si="69"/>
        <v>57.701994137318849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1041043.59</v>
      </c>
      <c r="E289" s="51">
        <f t="shared" si="79"/>
        <v>1226328.5900000001</v>
      </c>
      <c r="F289" s="52">
        <f t="shared" si="76"/>
        <v>117.79800594132664</v>
      </c>
    </row>
    <row r="290" spans="1:6" ht="12.75" customHeight="1" x14ac:dyDescent="0.2">
      <c r="A290" s="53" t="s">
        <v>608</v>
      </c>
      <c r="B290" s="85" t="s">
        <v>619</v>
      </c>
      <c r="C290" s="50" t="s">
        <v>620</v>
      </c>
      <c r="D290" s="51">
        <f>IF(D6&gt;=D289,D6-D289,0)</f>
        <v>90220.45000000007</v>
      </c>
      <c r="E290" s="51">
        <f>IF(E6&gt;=E289,E6-E289,0)</f>
        <v>24894.379999999655</v>
      </c>
      <c r="F290" s="52">
        <f t="shared" si="76"/>
        <v>27.592835105566017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159580.01</v>
      </c>
      <c r="E292" s="242">
        <v>186555.09</v>
      </c>
      <c r="F292" s="52">
        <f t="shared" si="76"/>
        <v>116.90379640908657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3469.75</v>
      </c>
      <c r="F294" s="52" t="str">
        <f t="shared" si="76"/>
        <v>-</v>
      </c>
    </row>
    <row r="295" spans="1:6" ht="24" x14ac:dyDescent="0.2">
      <c r="A295" s="53">
        <v>9661</v>
      </c>
      <c r="B295" s="85" t="s">
        <v>629</v>
      </c>
      <c r="C295" s="50" t="s">
        <v>630</v>
      </c>
      <c r="D295" s="242">
        <v>0</v>
      </c>
      <c r="E295" s="242">
        <v>1495.89</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12538.54</v>
      </c>
      <c r="E350" s="51">
        <f t="shared" si="95"/>
        <v>4988.91</v>
      </c>
      <c r="F350" s="52">
        <f t="shared" si="81"/>
        <v>39.788603776835259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12538.54</v>
      </c>
      <c r="E363" s="51">
        <f t="shared" si="99"/>
        <v>4988.91</v>
      </c>
      <c r="F363" s="52">
        <f t="shared" si="81"/>
        <v>39.788603776835259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12538.54</v>
      </c>
      <c r="E369" s="51">
        <f t="shared" si="101"/>
        <v>4988.91</v>
      </c>
      <c r="F369" s="52">
        <f t="shared" si="81"/>
        <v>39.788603776835259</v>
      </c>
    </row>
    <row r="370" spans="1:6" ht="12.75" customHeight="1" x14ac:dyDescent="0.2">
      <c r="A370" s="53">
        <v>4221</v>
      </c>
      <c r="B370" s="85" t="s">
        <v>674</v>
      </c>
      <c r="C370" s="50" t="s">
        <v>766</v>
      </c>
      <c r="D370" s="242">
        <v>6766</v>
      </c>
      <c r="E370" s="242">
        <v>3630</v>
      </c>
      <c r="F370" s="52">
        <f t="shared" si="81"/>
        <v>53.650605971031631</v>
      </c>
    </row>
    <row r="371" spans="1:6" ht="12.75" customHeight="1" x14ac:dyDescent="0.2">
      <c r="A371" s="53">
        <v>4222</v>
      </c>
      <c r="B371" s="85" t="s">
        <v>767</v>
      </c>
      <c r="C371" s="50" t="s">
        <v>768</v>
      </c>
      <c r="D371" s="242">
        <v>0</v>
      </c>
      <c r="E371" s="242">
        <v>1190.73</v>
      </c>
      <c r="F371" s="52" t="str">
        <f t="shared" si="81"/>
        <v>-</v>
      </c>
    </row>
    <row r="372" spans="1:6" ht="12.75" customHeight="1" x14ac:dyDescent="0.2">
      <c r="A372" s="53">
        <v>4223</v>
      </c>
      <c r="B372" s="85" t="s">
        <v>678</v>
      </c>
      <c r="C372" s="50" t="s">
        <v>769</v>
      </c>
      <c r="D372" s="242">
        <v>1570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168.18</v>
      </c>
      <c r="F375" s="52" t="str">
        <f t="shared" si="81"/>
        <v>-</v>
      </c>
    </row>
    <row r="376" spans="1:6" ht="12.75" customHeight="1" x14ac:dyDescent="0.2">
      <c r="A376" s="53">
        <v>4227</v>
      </c>
      <c r="B376" s="232" t="s">
        <v>686</v>
      </c>
      <c r="C376" s="50" t="s">
        <v>773</v>
      </c>
      <c r="D376" s="242">
        <v>4202.54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12538.54</v>
      </c>
      <c r="E408" s="51">
        <f t="shared" si="111"/>
        <v>4988.91</v>
      </c>
      <c r="F408" s="52">
        <f t="shared" si="81"/>
        <v>39.788603776835259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89131.05</v>
      </c>
      <c r="E410" s="242">
        <v>101669.59</v>
      </c>
      <c r="F410" s="52">
        <f t="shared" si="81"/>
        <v>114.06753314361269</v>
      </c>
    </row>
    <row r="411" spans="1:6" ht="12.75" customHeight="1" x14ac:dyDescent="0.2">
      <c r="A411" s="53">
        <v>97</v>
      </c>
      <c r="B411" s="85" t="s">
        <v>827</v>
      </c>
      <c r="C411" s="50" t="s">
        <v>828</v>
      </c>
      <c r="D411" s="242">
        <v>3103.14</v>
      </c>
      <c r="E411" s="242">
        <v>2702.85</v>
      </c>
      <c r="F411" s="52">
        <f t="shared" si="81"/>
        <v>87.100485314874604</v>
      </c>
    </row>
    <row r="412" spans="1:6" ht="12.75" customHeight="1" x14ac:dyDescent="0.2">
      <c r="A412" s="53" t="s">
        <v>608</v>
      </c>
      <c r="B412" s="85" t="s">
        <v>829</v>
      </c>
      <c r="C412" s="50" t="s">
        <v>830</v>
      </c>
      <c r="D412" s="51">
        <f>D6+D298</f>
        <v>1131264.04</v>
      </c>
      <c r="E412" s="51">
        <f>E6+E298</f>
        <v>1251222.9699999997</v>
      </c>
      <c r="F412" s="52">
        <f t="shared" si="81"/>
        <v>110.60397270295977</v>
      </c>
    </row>
    <row r="413" spans="1:6" ht="12.75" customHeight="1" x14ac:dyDescent="0.2">
      <c r="A413" s="53" t="s">
        <v>608</v>
      </c>
      <c r="B413" s="85" t="s">
        <v>831</v>
      </c>
      <c r="C413" s="50" t="s">
        <v>832</v>
      </c>
      <c r="D413" s="51">
        <f t="shared" ref="D413:E413" si="112">D289+D350</f>
        <v>1053582.1299999999</v>
      </c>
      <c r="E413" s="51">
        <f t="shared" si="112"/>
        <v>1231317.5</v>
      </c>
      <c r="F413" s="52">
        <f t="shared" si="81"/>
        <v>116.86962648085158</v>
      </c>
    </row>
    <row r="414" spans="1:6" ht="12.75" customHeight="1" x14ac:dyDescent="0.2">
      <c r="A414" s="53" t="s">
        <v>608</v>
      </c>
      <c r="B414" s="85" t="s">
        <v>833</v>
      </c>
      <c r="C414" s="50" t="s">
        <v>834</v>
      </c>
      <c r="D414" s="51">
        <f t="shared" ref="D414:E414" si="113">IF(D412&gt;=D413,D412-D413,0)</f>
        <v>77681.910000000149</v>
      </c>
      <c r="E414" s="51">
        <f t="shared" si="113"/>
        <v>19905.469999999739</v>
      </c>
      <c r="F414" s="52">
        <f t="shared" si="81"/>
        <v>25.624331327589267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70448.960000000006</v>
      </c>
      <c r="E416" s="51">
        <f t="shared" si="115"/>
        <v>84885.5</v>
      </c>
      <c r="F416" s="52">
        <f t="shared" si="81"/>
        <v>120.49219747175826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3103.14</v>
      </c>
      <c r="E418" s="62">
        <f t="shared" si="117"/>
        <v>6172.6</v>
      </c>
      <c r="F418" s="57">
        <f t="shared" si="81"/>
        <v>198.91464774389814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1131264.04</v>
      </c>
      <c r="E639" s="51">
        <f t="shared" si="180"/>
        <v>1251222.9699999997</v>
      </c>
      <c r="F639" s="52">
        <f t="shared" si="119"/>
        <v>110.60397270295977</v>
      </c>
    </row>
    <row r="640" spans="1:6" ht="12.75" customHeight="1" x14ac:dyDescent="0.2">
      <c r="A640" s="53" t="s">
        <v>608</v>
      </c>
      <c r="B640" s="85" t="s">
        <v>1277</v>
      </c>
      <c r="C640" s="50" t="s">
        <v>1278</v>
      </c>
      <c r="D640" s="51">
        <f t="shared" ref="D640:E640" si="181">D413+D528</f>
        <v>1053582.1299999999</v>
      </c>
      <c r="E640" s="51">
        <f t="shared" si="181"/>
        <v>1231317.5</v>
      </c>
      <c r="F640" s="52">
        <f t="shared" si="119"/>
        <v>116.86962648085158</v>
      </c>
    </row>
    <row r="641" spans="1:6" ht="12.75" customHeight="1" x14ac:dyDescent="0.2">
      <c r="A641" s="53" t="s">
        <v>608</v>
      </c>
      <c r="B641" s="85" t="s">
        <v>1279</v>
      </c>
      <c r="C641" s="50" t="s">
        <v>1280</v>
      </c>
      <c r="D641" s="51">
        <f t="shared" ref="D641:E641" si="182">IF(D639&gt;=D640,D639-D640,0)</f>
        <v>77681.910000000149</v>
      </c>
      <c r="E641" s="51">
        <f t="shared" si="182"/>
        <v>19905.469999999739</v>
      </c>
      <c r="F641" s="52">
        <f t="shared" si="119"/>
        <v>25.624331327589267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70448.960000000006</v>
      </c>
      <c r="E643" s="51">
        <f t="shared" si="184"/>
        <v>84885.5</v>
      </c>
      <c r="F643" s="52">
        <f t="shared" si="119"/>
        <v>120.49219747175826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148130.87000000017</v>
      </c>
      <c r="E645" s="51">
        <f t="shared" si="186"/>
        <v>104790.96999999974</v>
      </c>
      <c r="F645" s="52">
        <f t="shared" si="119"/>
        <v>70.742155230708917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136167.92000000001</v>
      </c>
      <c r="E647" s="243">
        <v>87326.94</v>
      </c>
      <c r="F647" s="57">
        <f t="shared" si="119"/>
        <v>64.131801381705756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121526.68</v>
      </c>
      <c r="E649" s="242">
        <v>107325.44</v>
      </c>
      <c r="F649" s="52">
        <f t="shared" ref="F649:F724" si="188">IF(D649&lt;&gt;0,IF(E649/D649&gt;=100,"&gt;&gt;100",E649/D649*100),"-")</f>
        <v>88.314302669998071</v>
      </c>
    </row>
    <row r="650" spans="1:6" ht="12.75" customHeight="1" x14ac:dyDescent="0.2">
      <c r="A650" s="53" t="s">
        <v>1296</v>
      </c>
      <c r="B650" s="85" t="s">
        <v>1297</v>
      </c>
      <c r="C650" s="50" t="s">
        <v>1296</v>
      </c>
      <c r="D650" s="242">
        <v>334308.65999999997</v>
      </c>
      <c r="E650" s="242">
        <v>238860.65</v>
      </c>
      <c r="F650" s="52">
        <f t="shared" si="188"/>
        <v>71.449136256296811</v>
      </c>
    </row>
    <row r="651" spans="1:6" ht="12.75" customHeight="1" x14ac:dyDescent="0.2">
      <c r="A651" s="53" t="s">
        <v>1298</v>
      </c>
      <c r="B651" s="85" t="s">
        <v>1299</v>
      </c>
      <c r="C651" s="50" t="s">
        <v>1298</v>
      </c>
      <c r="D651" s="242">
        <v>348509.9</v>
      </c>
      <c r="E651" s="242">
        <v>229463.67999999999</v>
      </c>
      <c r="F651" s="52">
        <f t="shared" si="188"/>
        <v>65.841366342821246</v>
      </c>
    </row>
    <row r="652" spans="1:6" ht="24" x14ac:dyDescent="0.2">
      <c r="A652" s="53">
        <v>11</v>
      </c>
      <c r="B652" s="85" t="s">
        <v>1300</v>
      </c>
      <c r="C652" s="50" t="s">
        <v>1301</v>
      </c>
      <c r="D652" s="51">
        <f t="shared" ref="D652:E652" si="189">+D649+D650-D651</f>
        <v>107325.43999999994</v>
      </c>
      <c r="E652" s="51">
        <f t="shared" si="189"/>
        <v>116722.40999999997</v>
      </c>
      <c r="F652" s="52">
        <f t="shared" si="188"/>
        <v>108.75558488276408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853646.14</v>
      </c>
      <c r="E675" s="242">
        <v>1050512.2</v>
      </c>
      <c r="F675" s="52">
        <f t="shared" si="188"/>
        <v>123.06178763954816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30032.75</v>
      </c>
      <c r="E694" s="242">
        <v>6077.4</v>
      </c>
      <c r="F694" s="52">
        <f t="shared" si="188"/>
        <v>20.23590913253032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2459</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3009.96</v>
      </c>
      <c r="E710" s="242">
        <v>1788.6</v>
      </c>
      <c r="F710" s="52">
        <f t="shared" si="188"/>
        <v>59.422716580951239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3893.07</v>
      </c>
      <c r="E717" s="242">
        <v>441.44</v>
      </c>
      <c r="F717" s="52">
        <f t="shared" si="188"/>
        <v>11.339123108497921</v>
      </c>
    </row>
    <row r="718" spans="1:6" ht="12.75" customHeight="1" x14ac:dyDescent="0.2">
      <c r="A718" s="53">
        <v>32121</v>
      </c>
      <c r="B718" s="85" t="s">
        <v>1415</v>
      </c>
      <c r="C718" s="50" t="s">
        <v>1416</v>
      </c>
      <c r="D718" s="242">
        <v>32454.17</v>
      </c>
      <c r="E718" s="242">
        <v>34733.32</v>
      </c>
      <c r="F718" s="52">
        <f t="shared" si="188"/>
        <v>107.02267227909388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319.42</v>
      </c>
      <c r="E720" s="242">
        <v>2495.0300000000002</v>
      </c>
      <c r="F720" s="52">
        <f t="shared" si="188"/>
        <v>781.1126416630143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8459.4599999999991</v>
      </c>
      <c r="E722" s="242">
        <v>6720</v>
      </c>
      <c r="F722" s="52">
        <f t="shared" si="188"/>
        <v>79.437694604620162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3981.75</v>
      </c>
      <c r="E816" s="242"/>
      <c r="F816" s="52">
        <f t="shared" si="190"/>
        <v>0</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4" workbookViewId="0">
      <selection activeCell="B7" sqref="B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1935386.17</v>
      </c>
      <c r="E6" s="229">
        <f t="shared" si="0"/>
        <v>1875076.8699999999</v>
      </c>
      <c r="F6" s="230">
        <f t="shared" ref="F6:F260" si="1">IF(D6&gt;0,IF(E6/D6&gt;=100,"&gt;&gt;100",E6/D6*100),"-")</f>
        <v>96.883862200999388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1686668.5499999998</v>
      </c>
      <c r="E7" s="104">
        <f t="shared" si="2"/>
        <v>1664666.94</v>
      </c>
      <c r="F7" s="93">
        <f t="shared" si="1"/>
        <v>98.695558175908374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520577.16</v>
      </c>
      <c r="E8" s="104">
        <f>E9+E10-E11</f>
        <v>520577.16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520577.16</v>
      </c>
      <c r="E9" s="247">
        <v>520577.16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1100321.72</v>
      </c>
      <c r="E12" s="104">
        <f t="shared" si="3"/>
        <v>1078320.1100000001</v>
      </c>
      <c r="F12" s="93">
        <f t="shared" si="1"/>
        <v>98.00043845358249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994156.15999999992</v>
      </c>
      <c r="E13" s="104">
        <f t="shared" si="4"/>
        <v>992917.45000000007</v>
      </c>
      <c r="F13" s="93">
        <f t="shared" si="1"/>
        <v>99.875400862576782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99096.82</v>
      </c>
      <c r="E14" s="247"/>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938922.84</v>
      </c>
      <c r="E15" s="247">
        <v>1038019.66</v>
      </c>
      <c r="F15" s="93">
        <f t="shared" si="1"/>
        <v>110.55430923375984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43863.5</v>
      </c>
      <c r="E18" s="247">
        <v>45102.21</v>
      </c>
      <c r="F18" s="93">
        <f t="shared" si="1"/>
        <v>102.82401085184721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96734.610000000015</v>
      </c>
      <c r="E19" s="104">
        <f t="shared" si="5"/>
        <v>75971.709999999992</v>
      </c>
      <c r="F19" s="93">
        <f t="shared" si="1"/>
        <v>78.536224005038093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141257.21</v>
      </c>
      <c r="E20" s="247">
        <v>145786.57</v>
      </c>
      <c r="F20" s="93">
        <f t="shared" si="1"/>
        <v>103.20646287718695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3522.45</v>
      </c>
      <c r="E21" s="247">
        <v>4713.18</v>
      </c>
      <c r="F21" s="93">
        <f t="shared" si="1"/>
        <v>133.80402844610998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28285.9</v>
      </c>
      <c r="E22" s="247">
        <v>28285.9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13968.48</v>
      </c>
      <c r="E24" s="247">
        <v>13968.48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1403.39</v>
      </c>
      <c r="E25" s="247">
        <v>1571.57</v>
      </c>
      <c r="F25" s="93">
        <f t="shared" si="1"/>
        <v>111.98383913238656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104515.27</v>
      </c>
      <c r="E26" s="247">
        <v>104611.36</v>
      </c>
      <c r="F26" s="93">
        <f t="shared" si="1"/>
        <v>100.09193871861977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196218.09</v>
      </c>
      <c r="E28" s="247">
        <v>222965.35</v>
      </c>
      <c r="F28" s="93">
        <f t="shared" si="1"/>
        <v>113.63139351728478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3325.7</v>
      </c>
      <c r="E35" s="104">
        <f t="shared" si="7"/>
        <v>3325.7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3325.7</v>
      </c>
      <c r="E36" s="247">
        <v>3325.7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6105.25</v>
      </c>
      <c r="E45" s="104">
        <f t="shared" si="9"/>
        <v>6105.25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6105.25</v>
      </c>
      <c r="E47" s="247">
        <v>6105.25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19376.29</v>
      </c>
      <c r="E54" s="247">
        <v>20598.91</v>
      </c>
      <c r="F54" s="93">
        <f t="shared" si="1"/>
        <v>106.30987665853473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19376.29</v>
      </c>
      <c r="E55" s="247">
        <v>20598.91</v>
      </c>
      <c r="F55" s="93">
        <f t="shared" si="1"/>
        <v>106.30987665853473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65769.67</v>
      </c>
      <c r="E56" s="104">
        <f t="shared" si="11"/>
        <v>65769.67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65769.67</v>
      </c>
      <c r="E57" s="247">
        <v>65769.67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248717.62000000002</v>
      </c>
      <c r="E68" s="104">
        <f t="shared" si="13"/>
        <v>210409.93</v>
      </c>
      <c r="F68" s="93">
        <f t="shared" si="1"/>
        <v>84.597918716012146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107325.44</v>
      </c>
      <c r="E69" s="104">
        <f t="shared" si="14"/>
        <v>116722.41</v>
      </c>
      <c r="F69" s="93">
        <f t="shared" si="1"/>
        <v>108.75558488276404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107325.44</v>
      </c>
      <c r="E70" s="104">
        <f t="shared" si="15"/>
        <v>116722.41</v>
      </c>
      <c r="F70" s="93">
        <f t="shared" si="1"/>
        <v>108.75558488276404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107325.44</v>
      </c>
      <c r="E72" s="247">
        <v>116722.41</v>
      </c>
      <c r="F72" s="93">
        <f t="shared" si="1"/>
        <v>108.75558488276404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v>
      </c>
      <c r="E78" s="104">
        <f>E79+SUM(E82:E84)-E85+E86</f>
        <v>187.98000000000002</v>
      </c>
      <c r="F78" s="93">
        <f t="shared" si="1"/>
        <v>2088.666666666667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12.14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v>
      </c>
      <c r="E86" s="247">
        <v>175.84</v>
      </c>
      <c r="F86" s="93">
        <f t="shared" si="1"/>
        <v>1953.7777777777776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2512.41</v>
      </c>
      <c r="E146" s="104">
        <f t="shared" si="26"/>
        <v>3469.75</v>
      </c>
      <c r="F146" s="93">
        <f t="shared" si="1"/>
        <v>138.10444951261937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2173.86</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2512.41</v>
      </c>
      <c r="E160" s="247">
        <v>1295.8900000000001</v>
      </c>
      <c r="F160" s="93">
        <f t="shared" si="1"/>
        <v>51.579559068782565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2702.85</v>
      </c>
      <c r="E164" s="104">
        <f t="shared" si="28"/>
        <v>2702.85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2702.85</v>
      </c>
      <c r="E166" s="247">
        <v>2702.85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136167.92000000001</v>
      </c>
      <c r="E170" s="104">
        <f t="shared" si="29"/>
        <v>87326.94</v>
      </c>
      <c r="F170" s="93">
        <f t="shared" si="1"/>
        <v>64.131801381705756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136167.92000000001</v>
      </c>
      <c r="E173" s="247">
        <v>87326.94</v>
      </c>
      <c r="F173" s="93">
        <f t="shared" si="1"/>
        <v>64.131801381705756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1935386.1700000002</v>
      </c>
      <c r="E175" s="104">
        <f t="shared" si="30"/>
        <v>1875076.87</v>
      </c>
      <c r="F175" s="93">
        <f t="shared" si="1"/>
        <v>96.883862200999388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101662.35</v>
      </c>
      <c r="E176" s="104">
        <f t="shared" si="31"/>
        <v>103625.1</v>
      </c>
      <c r="F176" s="93">
        <f t="shared" si="1"/>
        <v>101.93065574423569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101662.35</v>
      </c>
      <c r="E177" s="104">
        <f t="shared" si="32"/>
        <v>103625.1</v>
      </c>
      <c r="F177" s="93">
        <f t="shared" si="1"/>
        <v>101.93065574423569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71055.45</v>
      </c>
      <c r="E178" s="247">
        <v>89507.45</v>
      </c>
      <c r="F178" s="93">
        <f t="shared" si="1"/>
        <v>125.96845139957597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30331.83</v>
      </c>
      <c r="E179" s="247">
        <v>13889.55</v>
      </c>
      <c r="F179" s="93">
        <f t="shared" si="1"/>
        <v>45.791994746113232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275.07</v>
      </c>
      <c r="E180" s="104">
        <f t="shared" si="33"/>
        <v>59.47</v>
      </c>
      <c r="F180" s="93">
        <f t="shared" si="1"/>
        <v>21.619951285127424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275.07</v>
      </c>
      <c r="E183" s="247">
        <v>59.47</v>
      </c>
      <c r="F183" s="93">
        <f t="shared" si="1"/>
        <v>21.619951285127424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168.63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1833723.82</v>
      </c>
      <c r="E237" s="104">
        <f t="shared" si="41"/>
        <v>1771451.77</v>
      </c>
      <c r="F237" s="93">
        <f t="shared" si="1"/>
        <v>96.604066036509252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1682489.81</v>
      </c>
      <c r="E238" s="104">
        <f t="shared" si="42"/>
        <v>1660488.2</v>
      </c>
      <c r="F238" s="93">
        <f t="shared" si="1"/>
        <v>98.69231838022246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1682489.81</v>
      </c>
      <c r="E239" s="104">
        <f t="shared" si="43"/>
        <v>1660488.2</v>
      </c>
      <c r="F239" s="93">
        <f t="shared" si="1"/>
        <v>98.69231838022246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121862.6</v>
      </c>
      <c r="E240" s="247">
        <v>117436.89</v>
      </c>
      <c r="F240" s="93">
        <f t="shared" si="1"/>
        <v>96.368278700766268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1560627.21</v>
      </c>
      <c r="E241" s="247">
        <v>1543051.31</v>
      </c>
      <c r="F241" s="93">
        <f t="shared" si="1"/>
        <v>98.873792543960576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148130.87</v>
      </c>
      <c r="E245" s="104">
        <f t="shared" si="45"/>
        <v>104790.97</v>
      </c>
      <c r="F245" s="93">
        <f t="shared" si="1"/>
        <v>70.742155230709173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249800.46</v>
      </c>
      <c r="E246" s="104">
        <f t="shared" si="46"/>
        <v>211449.47</v>
      </c>
      <c r="F246" s="93">
        <f t="shared" si="1"/>
        <v>84.647350128978943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249800.46</v>
      </c>
      <c r="E247" s="247">
        <v>211449.47</v>
      </c>
      <c r="F247" s="93">
        <f t="shared" si="1"/>
        <v>84.647350128978943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101669.59</v>
      </c>
      <c r="E250" s="104">
        <f t="shared" si="47"/>
        <v>106658.5</v>
      </c>
      <c r="F250" s="93">
        <f t="shared" si="1"/>
        <v>104.9069834942779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101669.59</v>
      </c>
      <c r="E252" s="247">
        <v>106658.5</v>
      </c>
      <c r="F252" s="93">
        <f t="shared" si="1"/>
        <v>104.9069834942779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3469.75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3103.14</v>
      </c>
      <c r="E256" s="247">
        <v>2702.85</v>
      </c>
      <c r="F256" s="93">
        <f t="shared" si="1"/>
        <v>87.100485314874604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30082.74</v>
      </c>
      <c r="E259" s="104">
        <f t="shared" si="49"/>
        <v>30082.74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30082.74</v>
      </c>
      <c r="E260" s="248">
        <v>30082.74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2512.41</v>
      </c>
      <c r="E264" s="247">
        <v>3469.75</v>
      </c>
      <c r="F264" s="93">
        <f t="shared" si="50"/>
        <v>138.10444951261937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2702.85</v>
      </c>
      <c r="E266" s="247">
        <v>2702.85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156.49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v>
      </c>
      <c r="E271" s="247">
        <v>19.350000000000001</v>
      </c>
      <c r="F271" s="93">
        <f t="shared" si="50"/>
        <v>215.00000000000003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101662.35</v>
      </c>
      <c r="E287" s="247">
        <v>103625.1</v>
      </c>
      <c r="F287" s="93">
        <f t="shared" si="50"/>
        <v>101.93065574423569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168.63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G117" sqref="G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1053582.1299999999</v>
      </c>
      <c r="E114" s="81">
        <f t="shared" si="22"/>
        <v>1231317.5</v>
      </c>
      <c r="F114" s="63">
        <f t="shared" si="1"/>
        <v>116.86962648085158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1053582.1299999999</v>
      </c>
      <c r="E118" s="81">
        <f t="shared" si="24"/>
        <v>1231317.5</v>
      </c>
      <c r="F118" s="63">
        <f t="shared" si="1"/>
        <v>116.86962648085158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1053582.1299999999</v>
      </c>
      <c r="E120" s="249">
        <v>1231317.5</v>
      </c>
      <c r="F120" s="63">
        <f t="shared" si="1"/>
        <v>116.86962648085158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1053582.1299999999</v>
      </c>
      <c r="E141" s="106">
        <f t="shared" si="28"/>
        <v>1231317.5</v>
      </c>
      <c r="F141" s="82">
        <f t="shared" si="1"/>
        <v>116.86962648085158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F67" sqref="F6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101662.35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1287969.95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1282981.04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1058271.25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195640.32000000001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612.75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28456.720000000001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4988.91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1286007.2000000002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1281018.2900000003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1039819.25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212082.6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828.35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28288.09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4988.91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103625.09999999986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103625.1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103625.1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Racun02</cp:lastModifiedBy>
  <cp:lastPrinted>2024-09-24T08:26:57Z</cp:lastPrinted>
  <dcterms:created xsi:type="dcterms:W3CDTF">2022-04-01T05:14:30Z</dcterms:created>
  <dcterms:modified xsi:type="dcterms:W3CDTF">2025-02-04T10:40:42Z</dcterms:modified>
</cp:coreProperties>
</file>